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\Desktop\"/>
    </mc:Choice>
  </mc:AlternateContent>
  <bookViews>
    <workbookView xWindow="0" yWindow="0" windowWidth="11085" windowHeight="7755"/>
  </bookViews>
  <sheets>
    <sheet name="Hoja de trabajo" sheetId="1" r:id="rId1"/>
    <sheet name="Resumen gasto OE vs PP 2019" sheetId="2" r:id="rId2"/>
    <sheet name="Grafica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3" l="1"/>
  <c r="H38" i="2"/>
  <c r="I38" i="2" s="1"/>
  <c r="F38" i="2"/>
  <c r="D38" i="2"/>
  <c r="I37" i="2"/>
  <c r="C37" i="2"/>
  <c r="G37" i="2" s="1"/>
  <c r="I36" i="2"/>
  <c r="C36" i="2"/>
  <c r="G36" i="2" s="1"/>
  <c r="I35" i="2"/>
  <c r="C35" i="2"/>
  <c r="G35" i="2" s="1"/>
  <c r="I34" i="2"/>
  <c r="C34" i="2"/>
  <c r="G34" i="2" s="1"/>
  <c r="I33" i="2"/>
  <c r="C33" i="2"/>
  <c r="G33" i="2" s="1"/>
  <c r="I32" i="2"/>
  <c r="C32" i="2"/>
  <c r="G32" i="2" s="1"/>
  <c r="I31" i="2"/>
  <c r="H31" i="2"/>
  <c r="C31" i="2"/>
  <c r="G31" i="2" s="1"/>
  <c r="I30" i="2"/>
  <c r="C30" i="2"/>
  <c r="G30" i="2" s="1"/>
  <c r="I29" i="2"/>
  <c r="C29" i="2"/>
  <c r="G29" i="2" s="1"/>
  <c r="I28" i="2"/>
  <c r="C28" i="2"/>
  <c r="G28" i="2" s="1"/>
  <c r="I27" i="2"/>
  <c r="C27" i="2"/>
  <c r="G27" i="2" s="1"/>
  <c r="I26" i="2"/>
  <c r="C26" i="2"/>
  <c r="G26" i="2" s="1"/>
  <c r="I25" i="2"/>
  <c r="C25" i="2"/>
  <c r="G25" i="2" s="1"/>
  <c r="I24" i="2"/>
  <c r="C24" i="2"/>
  <c r="G24" i="2" s="1"/>
  <c r="I23" i="2"/>
  <c r="C23" i="2"/>
  <c r="G23" i="2" s="1"/>
  <c r="I22" i="2"/>
  <c r="C22" i="2"/>
  <c r="G22" i="2" s="1"/>
  <c r="I21" i="2"/>
  <c r="C21" i="2"/>
  <c r="G21" i="2" s="1"/>
  <c r="I20" i="2"/>
  <c r="C20" i="2"/>
  <c r="G20" i="2" s="1"/>
  <c r="I19" i="2"/>
  <c r="C19" i="2"/>
  <c r="G19" i="2" s="1"/>
  <c r="I18" i="2"/>
  <c r="C18" i="2"/>
  <c r="G18" i="2" s="1"/>
  <c r="I17" i="2"/>
  <c r="C17" i="2"/>
  <c r="G17" i="2" s="1"/>
  <c r="I16" i="2"/>
  <c r="C16" i="2"/>
  <c r="G16" i="2" s="1"/>
  <c r="I15" i="2"/>
  <c r="C15" i="2"/>
  <c r="G15" i="2" s="1"/>
  <c r="I14" i="2"/>
  <c r="C14" i="2"/>
  <c r="G14" i="2" s="1"/>
  <c r="I13" i="2"/>
  <c r="C13" i="2"/>
  <c r="G13" i="2" s="1"/>
  <c r="I12" i="2"/>
  <c r="C12" i="2"/>
  <c r="G12" i="2" s="1"/>
  <c r="I11" i="2"/>
  <c r="C11" i="2"/>
  <c r="G11" i="2" s="1"/>
  <c r="I10" i="2"/>
  <c r="C10" i="2"/>
  <c r="G10" i="2" s="1"/>
  <c r="I9" i="2"/>
  <c r="C9" i="2"/>
  <c r="G9" i="2" s="1"/>
  <c r="I8" i="2"/>
  <c r="C8" i="2"/>
  <c r="G8" i="2" s="1"/>
  <c r="I7" i="2"/>
  <c r="C7" i="2"/>
  <c r="G7" i="2" s="1"/>
  <c r="I6" i="2"/>
  <c r="C6" i="2"/>
  <c r="G6" i="2" s="1"/>
  <c r="I4" i="2"/>
  <c r="C4" i="2"/>
  <c r="G4" i="2" s="1"/>
  <c r="E4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C38" i="2"/>
  <c r="G38" i="2" s="1"/>
  <c r="E32" i="2"/>
  <c r="E33" i="2"/>
  <c r="E34" i="2"/>
  <c r="E35" i="2"/>
  <c r="E36" i="2"/>
  <c r="E37" i="2"/>
  <c r="H67" i="1"/>
  <c r="H66" i="1"/>
  <c r="H65" i="1"/>
  <c r="H64" i="1"/>
  <c r="H52" i="1"/>
  <c r="H59" i="1" s="1"/>
  <c r="I59" i="1" s="1"/>
  <c r="E62" i="1"/>
  <c r="G62" i="1"/>
  <c r="E61" i="1"/>
  <c r="G61" i="1"/>
  <c r="I25" i="1"/>
  <c r="G25" i="1"/>
  <c r="E25" i="1"/>
  <c r="C25" i="1"/>
  <c r="G59" i="1"/>
  <c r="E59" i="1"/>
  <c r="C59" i="1"/>
  <c r="F59" i="1"/>
  <c r="D59" i="1"/>
  <c r="C46" i="1"/>
  <c r="E38" i="2" l="1"/>
  <c r="E46" i="1"/>
  <c r="G46" i="1"/>
  <c r="I43" i="1"/>
  <c r="I44" i="1"/>
  <c r="I45" i="1"/>
  <c r="I46" i="1"/>
  <c r="I47" i="1"/>
  <c r="I48" i="1"/>
  <c r="I49" i="1"/>
  <c r="I50" i="1"/>
  <c r="I51" i="1"/>
  <c r="I52" i="1"/>
  <c r="I61" i="1" s="1"/>
  <c r="I62" i="1" s="1"/>
  <c r="I53" i="1"/>
  <c r="I54" i="1"/>
  <c r="I55" i="1"/>
  <c r="I56" i="1"/>
  <c r="I57" i="1"/>
  <c r="I58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27" i="1"/>
  <c r="C28" i="1"/>
  <c r="G28" i="1" s="1"/>
  <c r="C29" i="1"/>
  <c r="G29" i="1" s="1"/>
  <c r="C30" i="1"/>
  <c r="G30" i="1" s="1"/>
  <c r="C31" i="1"/>
  <c r="G31" i="1" s="1"/>
  <c r="C32" i="1"/>
  <c r="G32" i="1" s="1"/>
  <c r="C33" i="1"/>
  <c r="G33" i="1" s="1"/>
  <c r="C34" i="1"/>
  <c r="G34" i="1" s="1"/>
  <c r="C35" i="1"/>
  <c r="G35" i="1" s="1"/>
  <c r="C36" i="1"/>
  <c r="G36" i="1" s="1"/>
  <c r="C37" i="1"/>
  <c r="G37" i="1" s="1"/>
  <c r="C38" i="1"/>
  <c r="G38" i="1" s="1"/>
  <c r="C39" i="1"/>
  <c r="G39" i="1" s="1"/>
  <c r="C40" i="1"/>
  <c r="G40" i="1" s="1"/>
  <c r="C41" i="1"/>
  <c r="G41" i="1" s="1"/>
  <c r="C42" i="1"/>
  <c r="G42" i="1" s="1"/>
  <c r="C43" i="1"/>
  <c r="E43" i="1" s="1"/>
  <c r="C44" i="1"/>
  <c r="E44" i="1" s="1"/>
  <c r="C45" i="1"/>
  <c r="G45" i="1" s="1"/>
  <c r="C47" i="1"/>
  <c r="G47" i="1" s="1"/>
  <c r="C48" i="1"/>
  <c r="E48" i="1" s="1"/>
  <c r="C49" i="1"/>
  <c r="E49" i="1" s="1"/>
  <c r="C50" i="1"/>
  <c r="G50" i="1" s="1"/>
  <c r="C51" i="1"/>
  <c r="G51" i="1" s="1"/>
  <c r="C52" i="1"/>
  <c r="E52" i="1" s="1"/>
  <c r="C53" i="1"/>
  <c r="E53" i="1" s="1"/>
  <c r="C54" i="1"/>
  <c r="E54" i="1" s="1"/>
  <c r="C55" i="1"/>
  <c r="G55" i="1" s="1"/>
  <c r="C56" i="1"/>
  <c r="E56" i="1" s="1"/>
  <c r="C57" i="1"/>
  <c r="E57" i="1" s="1"/>
  <c r="C58" i="1"/>
  <c r="E58" i="1" s="1"/>
  <c r="C27" i="1"/>
  <c r="G27" i="1" s="1"/>
  <c r="G57" i="1" l="1"/>
  <c r="E55" i="1"/>
  <c r="G54" i="1"/>
  <c r="G53" i="1"/>
  <c r="G58" i="1"/>
  <c r="E51" i="1"/>
  <c r="E50" i="1"/>
  <c r="G49" i="1"/>
  <c r="E47" i="1"/>
  <c r="E45" i="1"/>
  <c r="G43" i="1"/>
  <c r="E40" i="1"/>
  <c r="E36" i="1"/>
  <c r="E32" i="1"/>
  <c r="E28" i="1"/>
  <c r="E27" i="1"/>
  <c r="E39" i="1"/>
  <c r="E35" i="1"/>
  <c r="E31" i="1"/>
  <c r="E42" i="1"/>
  <c r="E38" i="1"/>
  <c r="E34" i="1"/>
  <c r="E30" i="1"/>
  <c r="E41" i="1"/>
  <c r="E37" i="1"/>
  <c r="E33" i="1"/>
  <c r="E29" i="1"/>
  <c r="G56" i="1"/>
  <c r="G52" i="1"/>
  <c r="G48" i="1"/>
  <c r="G44" i="1"/>
</calcChain>
</file>

<file path=xl/sharedStrings.xml><?xml version="1.0" encoding="utf-8"?>
<sst xmlns="http://schemas.openxmlformats.org/spreadsheetml/2006/main" count="192" uniqueCount="140">
  <si>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>Durango</t>
    </r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</si>
  <si>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Jalisco</t>
    </r>
  </si>
  <si>
    <r>
      <t>30.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Yucatán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</si>
  <si>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>Aguascalientes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</si>
  <si>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>Baja California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</si>
  <si>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>Baja California Sur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</si>
  <si>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>Campeche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</si>
  <si>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 xml:space="preserve">Coahuila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</si>
  <si>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>Colima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</si>
  <si>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>Chiapas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</si>
  <si>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 Narrow"/>
        <family val="2"/>
      </rPr>
      <t xml:space="preserve">Chihuahua </t>
    </r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</si>
  <si>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Guanajuato</t>
    </r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</si>
  <si>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Guerrero</t>
    </r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</si>
  <si>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Hidalgo</t>
    </r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</si>
  <si>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México</t>
    </r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</si>
  <si>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Michoacán</t>
    </r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</si>
  <si>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Morelos</t>
    </r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</si>
  <si>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Nayarit</t>
    </r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</si>
  <si>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Nuevo León</t>
    </r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</si>
  <si>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Oaxaca</t>
    </r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</si>
  <si>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Puebla</t>
    </r>
  </si>
  <si>
    <r>
      <t>21.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Querétaro</t>
    </r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</si>
  <si>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Quintana Roo</t>
    </r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</si>
  <si>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San Luis Potosí</t>
    </r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</si>
  <si>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Sinaloa</t>
    </r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</si>
  <si>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Sonora</t>
    </r>
  </si>
  <si>
    <r>
      <t>26.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Tabasco</t>
    </r>
  </si>
  <si>
    <r>
      <t>27.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Tamaulipas</t>
    </r>
  </si>
  <si>
    <r>
      <t>28.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Tlaxcala</t>
    </r>
  </si>
  <si>
    <r>
      <t>29.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Veracruz</t>
    </r>
  </si>
  <si>
    <r>
      <t>31.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Zacatecas</t>
    </r>
  </si>
  <si>
    <r>
      <t>32.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 Narrow"/>
        <family val="2"/>
      </rPr>
      <t>Ciudad de México</t>
    </r>
  </si>
  <si>
    <t>INE</t>
  </si>
  <si>
    <t>https://www.ieeags.org.mx/detalles/archivos/orden_dia/2018-10-05_5_405.pdf</t>
  </si>
  <si>
    <t>https://www.ieeags.org.mx/detalles/archivos/orden_dia/4100_2019-01-10.pdf</t>
  </si>
  <si>
    <t>fuente 1</t>
  </si>
  <si>
    <t>fuente 2</t>
  </si>
  <si>
    <t>https://www.ieebc.mx/archivos/sesiones/sesiones2018/ord/dictamenes/dictamen1crppyf.pdf</t>
  </si>
  <si>
    <t>https://www.ieebc.mx/archivos/sesiones/sesiones2019/ext/acuerdos/XIIEXT.pdf</t>
  </si>
  <si>
    <t>https://www.ieebcs.org.mx/documentos/acuerdos/IEEBCS-CG004-ENERO-2019.pdf</t>
  </si>
  <si>
    <t>http://www.ieec.org.mx/Documentacion/AcuerdosActas/2019/Enero/1ra_ord/CG_01_19/ANEXO_UNICO.pdf</t>
  </si>
  <si>
    <t>http://www.congresocoahuila.gob.mx/transparencia/03/Leyes_Coahuila/pre_ejercicio_fiscal_2019.pdf</t>
  </si>
  <si>
    <t>https://vanguardia.com.mx/articulo/austeridad-se-aprueba-instituto-electoral-de-coahuila-260-mdp-de-presupuesto-para-2019</t>
  </si>
  <si>
    <t>https://ieecolima.org.mx/acuerdos2017/ACUERDO91P.pdf</t>
  </si>
  <si>
    <t>https://ieecolima.org.mx/acuerdos2017/ACUERDO11IP.pdf</t>
  </si>
  <si>
    <t>http://www.iepc-chiapas.org.mx/archivos/sesiones/acuerdos/2019/ACUERDO%20IEPC.CG-A.004.2019.pdf</t>
  </si>
  <si>
    <t>http://www.ieechihuahua.org.mx/public/sesiones-docs/Acu_25a_Ext_15-10-2018-13-4831hrs.pdf</t>
  </si>
  <si>
    <t>https://www.iepcdurango.mx/x/img2/documentos/IEPC-CG114-2018%20Presupuesto%202019%20CON%20Dictamen%20Comisi%C3%B3n-ilovepdf-compressed.pdf</t>
  </si>
  <si>
    <t>https://finanzas.guanajuato.gob.mx/c_legislacion/doc/leyes_estatales/Ley_del_Presupuesto_General_de_Egresos_2019.pdf</t>
  </si>
  <si>
    <t>https://ieeg.mx/documentos/181015-extra-acuerdo-323-pdf/</t>
  </si>
  <si>
    <t>http://iepcgro.mx/PDFs/Avisos/2019/1ext/ANEXO_ACUERDO002_2.pdf</t>
  </si>
  <si>
    <t>http://transparencia.hidalgo.gob.mx/TRANSCENTRAL/TRANSPFINANCIERA/2019/planeacion/2019_06_Anexo%206%20-%20Instituto%20Estatal%20Electoral%20por%20capitulo%20de%20gasto.pdf</t>
  </si>
  <si>
    <t>http://www.iepcjalisco.org.mx/sala-de-prensa/boletines/comunicado-012019-limitado-presupuesto-de-egresos-obliga-eliminar-61-plazas</t>
  </si>
  <si>
    <t>http://www.iepcjalisco.org.mx/sites/default/files/presupuesto_de_egresos_2019.pdf</t>
  </si>
  <si>
    <t>http://www.iem.org.mx/documentos/acuerdos/2018/IEM-CG-415-2018,%20Acuerdo%20relativo%20al%20Proyecto%20de%20Presupuesto%20del%20IEM%20para%20el%20ejercicio%202019.pdf</t>
  </si>
  <si>
    <t>http://www.ieem.org.mx/consejo_general/cg/2019/ac_19/a005_19.pdf</t>
  </si>
  <si>
    <t>http://www.periodicooficial.morelos.gob.mx/periodicos/2019/5687_2A.pdf</t>
  </si>
  <si>
    <t>http://impepac.mx/wp-content/uploads/2019/POA%202019.pdf</t>
  </si>
  <si>
    <t>http://ieenayarit.org/PDF/2018/Acuerdos/ACU-CLE-314-2018-A1.pdf</t>
  </si>
  <si>
    <t>https://www.ceenl.mx/sesiones/2019/acuerdos/ACUERDO%20CEE-CG-02-2019.pdf</t>
  </si>
  <si>
    <t>https://www.ceenl.mx/transparencia/a95/informe/Informe%20de%20Avance%20de%20Gesti%C3%B3n%20Financiera%20del%20Primer%20Trimestre%202019.pdf</t>
  </si>
  <si>
    <t>http://www.ieepco.org.mx/archivos/acuerdos/2018/ANEXO%20IEEPCOCG932018.pdf</t>
  </si>
  <si>
    <t>https://www.ieepuebla.org.mx/2018/acuerdos/CG/CG_AC_131_2018_.pdf</t>
  </si>
  <si>
    <t>http://ieeq.mx/contenido/cg/acuerdos/a_30_Ene_2019_3.pdf</t>
  </si>
  <si>
    <t>http://documentos.congresoqroo.gob.mx/leyes/L156-XV-31122018-785.pdf</t>
  </si>
  <si>
    <t>https://consultapublicamx.inai.org.mx/vut-web/faces/view/consultaPublica.xhtml#tarjetaInformativa</t>
  </si>
  <si>
    <t>http://www.ceepacslp.org.mx/ceepac/uploads2/files/7_%20ACUERDO%20ADECUACI%C3%93N%20A%20PPTO.PDF</t>
  </si>
  <si>
    <t>https://www.ieesinaloa.mx/wp-content/uploads/Transparencia/Administracion/InformacionFinanciera/3.PRESUPUESTOS/PRESUPUESTO-2019.pdf</t>
  </si>
  <si>
    <t>http://www.ieesonora.org.mx/comunicacion_social/comunicados/aprueba_consejo_general_medidas_de_austeridad</t>
  </si>
  <si>
    <t>http://iepct.mx/docs/acuerdos/CE-2018-083.pdf</t>
  </si>
  <si>
    <t>http://iepct.mx/docs/acuerdos/CE-2018-080.pdf</t>
  </si>
  <si>
    <t>http://po.tamaulipas.gob.mx/wp-content/uploads/2018/09/cxliii-109-110918F-ANEXO.pdf</t>
  </si>
  <si>
    <t>https://finanzastlax.gob.mx/documentosSPF/NORMATIVIDAD%20SPF/Estatal/2019/PRESUPUESTO%20DE%20EGRESOS%202019%20(Peri%C3%B3dico%20oficial%20No.%20Extraordinario,%20enero%2031%20de%202019).pdf</t>
  </si>
  <si>
    <t>http://www.iepac.mx/public/documentos-del-consejo-general/acuerdos/iepac/2019/ACUERDO-C.G.001-2019.pdf</t>
  </si>
  <si>
    <r>
      <t>http://ieez.org.mx/MJ/acuerdos/sesiones/23012019_2/acuerdos/ACGIEEZ003VII2019.pdf</t>
    </r>
    <r>
      <rPr>
        <sz val="11"/>
        <color theme="10"/>
        <rFont val="Calibri"/>
        <family val="2"/>
        <scheme val="minor"/>
      </rPr>
      <t xml:space="preserve"> ; http://ieez.org.mx/MJ/acuerdos/sesiones/14012019_2/acuerdos/ACGIEEZ001VII2019.pdf</t>
    </r>
  </si>
  <si>
    <t>http://www.veracruz.gob.mx/finanzas/wp-content/uploads/sites/2/2019/03/Decreto-N%C3%BAmero-234-del-Presupuesto-de-Egresos-para-el-Ejercicio-Fiscal-2019.pdf</t>
  </si>
  <si>
    <t xml:space="preserve">www.ieccm.mx/www/taip/cg/acu/2018/IECM-ACU-CG-329-2018.pdf </t>
  </si>
  <si>
    <t>TOTAL</t>
  </si>
  <si>
    <t>media</t>
  </si>
  <si>
    <t>www.ine.mx/segunda-sesion-extraordinaria-del-consejo-general-23-enero-2019</t>
  </si>
  <si>
    <t>dato estimado</t>
  </si>
  <si>
    <t>PRESUPUESTO TOTAL</t>
  </si>
  <si>
    <t>FINANCIAMIENTO A PP</t>
  </si>
  <si>
    <t>PORCENTAJE FPP</t>
  </si>
  <si>
    <t>PRESUPUESTO ORGANISMO ELECTORAL</t>
  </si>
  <si>
    <t>PORCENTAJE POE</t>
  </si>
  <si>
    <t>PRESPUESTO DESTNADO A SERVICIOS PERSONALES</t>
  </si>
  <si>
    <t>PORCENTAJE PSP</t>
  </si>
  <si>
    <t>ISR</t>
  </si>
  <si>
    <t>SS</t>
  </si>
  <si>
    <t>PENSION</t>
  </si>
  <si>
    <t>FINANCIAMIENTO A PP                               (A)</t>
  </si>
  <si>
    <t>PRESUPUESTO ORGANISMO ELECTORAL                      (B)</t>
  </si>
  <si>
    <t>PRESUPUESTO TOTAL                         (A + B)</t>
  </si>
  <si>
    <t>ORGANISMO ELECTORAL</t>
  </si>
  <si>
    <t>PORCENTAJE PSP                (% de B)</t>
  </si>
  <si>
    <t>PRESPUESTO OE DESTNADO A SERVICIOS PERSONALES      (capitulo 1000 de B)</t>
  </si>
  <si>
    <r>
      <t xml:space="preserve">PRESPUESTO OE DESTNADO A SERVICIOS PERSONALES     </t>
    </r>
    <r>
      <rPr>
        <b/>
        <sz val="8"/>
        <color theme="1"/>
        <rFont val="Calibri"/>
        <family val="2"/>
        <scheme val="minor"/>
      </rPr>
      <t xml:space="preserve"> (capitulo 1000 de B)</t>
    </r>
  </si>
  <si>
    <t>1.       Aguascalientes</t>
  </si>
  <si>
    <t>2.       Baja California</t>
  </si>
  <si>
    <t>3.       Baja California Sur</t>
  </si>
  <si>
    <t>4.       Campeche</t>
  </si>
  <si>
    <t xml:space="preserve">5.       Coahuila </t>
  </si>
  <si>
    <t>6.       Colima</t>
  </si>
  <si>
    <t>7.       Chiapas</t>
  </si>
  <si>
    <t xml:space="preserve">8.       Chihuahua </t>
  </si>
  <si>
    <t>9.       Durango</t>
  </si>
  <si>
    <t>10.    Guanajuato</t>
  </si>
  <si>
    <t>11.    Guerrero</t>
  </si>
  <si>
    <t>12.    Hidalgo</t>
  </si>
  <si>
    <t>13.    Jalisco</t>
  </si>
  <si>
    <t>14.    México</t>
  </si>
  <si>
    <t>15.    Michoacán</t>
  </si>
  <si>
    <t>16.    Morelos</t>
  </si>
  <si>
    <t>17.    Nayarit</t>
  </si>
  <si>
    <t>18.    Nuevo León</t>
  </si>
  <si>
    <t>19.    Oaxaca</t>
  </si>
  <si>
    <t>20.    Puebla</t>
  </si>
  <si>
    <t>21.    Querétaro</t>
  </si>
  <si>
    <t>22.    Quintana Roo</t>
  </si>
  <si>
    <t>23.    San Luis Potosí</t>
  </si>
  <si>
    <t>24.    Sinaloa</t>
  </si>
  <si>
    <t>25.    Sonora</t>
  </si>
  <si>
    <t>26.    Tabasco</t>
  </si>
  <si>
    <t>27.    Tamaulipas</t>
  </si>
  <si>
    <t>28.    Tlaxcala</t>
  </si>
  <si>
    <t>29.    Veracruz</t>
  </si>
  <si>
    <t>30.    Yucatán</t>
  </si>
  <si>
    <t>31.    Zacatecas</t>
  </si>
  <si>
    <t>32.    Ciudad de México</t>
  </si>
  <si>
    <t>PRESUPUESTO TOTAL   2019</t>
  </si>
  <si>
    <t>32 OPLES</t>
  </si>
  <si>
    <t>PRESUPUESTO INE</t>
  </si>
  <si>
    <t>PRESUPUESTO 32 OPLES</t>
  </si>
  <si>
    <t xml:space="preserve">FINANCIAMIENTO LOCAL A PP </t>
  </si>
  <si>
    <t>FINANCIAMIENTO FEDERAL A PP</t>
  </si>
  <si>
    <t xml:space="preserve">SERVICIOS PERSONALES </t>
  </si>
  <si>
    <t>RECURSOS MATERIALES, SERVICIOS GENERALES Y BIENES MUEBLES E INMUEBLES</t>
  </si>
  <si>
    <t>ISR 2019</t>
  </si>
  <si>
    <t>GASTO EN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</si>
</sst>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3" fillId="0" borderId="0" xfId="1"/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0" xfId="0" applyFont="1"/>
    <xf numFmtId="0" fontId="0" fillId="0" borderId="0" xfId="0" applyBorder="1"/>
    <xf numFmtId="9" fontId="0" fillId="0" borderId="1" xfId="2" applyFont="1" applyBorder="1" applyAlignment="1">
      <alignment vertical="center" wrapText="1"/>
    </xf>
    <xf numFmtId="9" fontId="0" fillId="0" borderId="1" xfId="2" applyFont="1" applyBorder="1"/>
    <xf numFmtId="9" fontId="0" fillId="0" borderId="0" xfId="2" applyFont="1" applyBorder="1"/>
    <xf numFmtId="44" fontId="6" fillId="0" borderId="1" xfId="3" applyFont="1" applyBorder="1" applyAlignment="1" applyProtection="1">
      <alignment horizontal="right"/>
    </xf>
    <xf numFmtId="44" fontId="0" fillId="0" borderId="0" xfId="3" applyFont="1"/>
    <xf numFmtId="44" fontId="0" fillId="0" borderId="0" xfId="3" applyFont="1" applyAlignment="1">
      <alignment horizontal="right"/>
    </xf>
    <xf numFmtId="164" fontId="0" fillId="0" borderId="2" xfId="0" applyNumberFormat="1" applyBorder="1"/>
    <xf numFmtId="9" fontId="0" fillId="0" borderId="2" xfId="2" applyFont="1" applyBorder="1" applyAlignment="1">
      <alignment vertical="center" wrapText="1"/>
    </xf>
    <xf numFmtId="9" fontId="0" fillId="0" borderId="2" xfId="2" applyFont="1" applyBorder="1"/>
    <xf numFmtId="8" fontId="0" fillId="0" borderId="1" xfId="0" applyNumberFormat="1" applyBorder="1"/>
    <xf numFmtId="44" fontId="0" fillId="0" borderId="1" xfId="3" applyFont="1" applyBorder="1"/>
    <xf numFmtId="44" fontId="0" fillId="0" borderId="1" xfId="3" applyFont="1" applyBorder="1" applyAlignment="1">
      <alignment horizontal="right"/>
    </xf>
    <xf numFmtId="0" fontId="0" fillId="0" borderId="3" xfId="0" applyBorder="1"/>
    <xf numFmtId="164" fontId="5" fillId="0" borderId="1" xfId="0" applyNumberFormat="1" applyFont="1" applyBorder="1"/>
    <xf numFmtId="8" fontId="5" fillId="0" borderId="1" xfId="0" applyNumberFormat="1" applyFont="1" applyBorder="1"/>
    <xf numFmtId="9" fontId="5" fillId="0" borderId="1" xfId="2" applyFont="1" applyBorder="1"/>
    <xf numFmtId="9" fontId="5" fillId="0" borderId="1" xfId="2" applyFont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44" fontId="5" fillId="0" borderId="1" xfId="3" applyFont="1" applyBorder="1"/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/>
    <xf numFmtId="0" fontId="0" fillId="3" borderId="1" xfId="0" applyFill="1" applyBorder="1"/>
    <xf numFmtId="9" fontId="0" fillId="3" borderId="1" xfId="2" applyFont="1" applyFill="1" applyBorder="1" applyAlignment="1">
      <alignment vertical="center" wrapText="1"/>
    </xf>
    <xf numFmtId="9" fontId="0" fillId="3" borderId="1" xfId="2" applyFont="1" applyFill="1" applyBorder="1"/>
    <xf numFmtId="0" fontId="0" fillId="0" borderId="0" xfId="0" applyAlignment="1">
      <alignment horizontal="right"/>
    </xf>
    <xf numFmtId="9" fontId="0" fillId="0" borderId="0" xfId="0" applyNumberFormat="1"/>
    <xf numFmtId="9" fontId="5" fillId="0" borderId="0" xfId="2" applyFont="1"/>
    <xf numFmtId="164" fontId="0" fillId="2" borderId="2" xfId="0" applyNumberFormat="1" applyFill="1" applyBorder="1"/>
    <xf numFmtId="9" fontId="0" fillId="2" borderId="0" xfId="2" applyFont="1" applyFill="1" applyBorder="1"/>
    <xf numFmtId="0" fontId="5" fillId="3" borderId="1" xfId="0" applyFont="1" applyFill="1" applyBorder="1" applyAlignment="1">
      <alignment horizontal="center" wrapText="1"/>
    </xf>
    <xf numFmtId="8" fontId="5" fillId="0" borderId="0" xfId="0" applyNumberFormat="1" applyFont="1"/>
    <xf numFmtId="0" fontId="5" fillId="0" borderId="0" xfId="0" applyFont="1" applyAlignment="1">
      <alignment horizontal="right"/>
    </xf>
    <xf numFmtId="10" fontId="0" fillId="0" borderId="0" xfId="0" applyNumberFormat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44" fontId="0" fillId="0" borderId="0" xfId="3" applyFont="1" applyAlignment="1">
      <alignment wrapText="1"/>
    </xf>
    <xf numFmtId="44" fontId="5" fillId="0" borderId="0" xfId="3" applyFont="1"/>
    <xf numFmtId="0" fontId="5" fillId="4" borderId="0" xfId="0" applyFont="1" applyFill="1" applyAlignment="1">
      <alignment horizontal="center" wrapText="1"/>
    </xf>
    <xf numFmtId="42" fontId="0" fillId="0" borderId="0" xfId="3" applyNumberFormat="1" applyFont="1" applyAlignment="1">
      <alignment wrapText="1"/>
    </xf>
    <xf numFmtId="42" fontId="5" fillId="0" borderId="0" xfId="3" applyNumberFormat="1" applyFont="1"/>
    <xf numFmtId="44" fontId="0" fillId="0" borderId="0" xfId="0" applyNumberFormat="1"/>
    <xf numFmtId="42" fontId="0" fillId="0" borderId="0" xfId="3" applyNumberFormat="1" applyFont="1"/>
    <xf numFmtId="42" fontId="0" fillId="0" borderId="0" xfId="0" applyNumberFormat="1"/>
  </cellXfs>
  <cellStyles count="6">
    <cellStyle name="Hipervínculo" xfId="1" builtinId="8"/>
    <cellStyle name="Hipervínculo 2" xfId="5"/>
    <cellStyle name="Moneda" xfId="3" builtinId="4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Presupuesto Total INE 2019</a:t>
            </a:r>
          </a:p>
          <a:p>
            <a:pPr>
              <a:defRPr/>
            </a:pPr>
            <a:r>
              <a:rPr lang="es-MX" sz="1200"/>
              <a:t>$15,363,037,745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Graficas!$D$43</c:f>
              <c:strCache>
                <c:ptCount val="1"/>
                <c:pt idx="0">
                  <c:v>PRESUPUESTO 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Graficas!$D$44</c:f>
              <c:numCache>
                <c:formatCode>_("$"* #,##0_);_("$"* \(#,##0\);_("$"* "-"_);_(@_)</c:formatCode>
                <c:ptCount val="1"/>
                <c:pt idx="0">
                  <c:v>10397209394</c:v>
                </c:pt>
              </c:numCache>
            </c:numRef>
          </c:val>
        </c:ser>
        <c:ser>
          <c:idx val="1"/>
          <c:order val="1"/>
          <c:tx>
            <c:strRef>
              <c:f>Graficas!$E$43</c:f>
              <c:strCache>
                <c:ptCount val="1"/>
                <c:pt idx="0">
                  <c:v>FINANCIAMIENTO FEDERAL A PP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Graficas!$E$44</c:f>
              <c:numCache>
                <c:formatCode>_("$"* #,##0_);_("$"* \(#,##0\);_("$"* "-"_);_(@_)</c:formatCode>
                <c:ptCount val="1"/>
                <c:pt idx="0">
                  <c:v>4965828351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2654352"/>
        <c:axId val="2042658704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Graficas!$F$43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Graficas!$F$44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204265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2658704"/>
        <c:crosses val="autoZero"/>
        <c:auto val="1"/>
        <c:lblAlgn val="ctr"/>
        <c:lblOffset val="100"/>
        <c:noMultiLvlLbl val="0"/>
      </c:catAx>
      <c:valAx>
        <c:axId val="204265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265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</a:t>
            </a:r>
            <a:r>
              <a:rPr lang="es-MX" baseline="0"/>
              <a:t> del Presupuesto Total 32 OPLES </a:t>
            </a:r>
          </a:p>
          <a:p>
            <a:pPr>
              <a:defRPr/>
            </a:pPr>
            <a:r>
              <a:rPr lang="es-MX" sz="1200" baseline="0"/>
              <a:t>$9,510,170,746</a:t>
            </a:r>
            <a:endParaRPr lang="es-MX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Graficas!$K$43</c:f>
              <c:strCache>
                <c:ptCount val="1"/>
                <c:pt idx="0">
                  <c:v>PRESUPUESTO 32 OPLES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Graficas!$K$44</c:f>
              <c:numCache>
                <c:formatCode>_("$"* #,##0_);_("$"* \(#,##0\);_("$"* "-"_);_(@_)</c:formatCode>
                <c:ptCount val="1"/>
                <c:pt idx="0">
                  <c:v>4833602064.4400005</c:v>
                </c:pt>
              </c:numCache>
            </c:numRef>
          </c:val>
        </c:ser>
        <c:ser>
          <c:idx val="1"/>
          <c:order val="1"/>
          <c:tx>
            <c:strRef>
              <c:f>Graficas!$L$43</c:f>
              <c:strCache>
                <c:ptCount val="1"/>
                <c:pt idx="0">
                  <c:v>FINANCIAMIENTO LOCAL A PP 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Graficas!$L$44</c:f>
              <c:numCache>
                <c:formatCode>_("$"* #,##0_);_("$"* \(#,##0\);_("$"* "-"_);_(@_)</c:formatCode>
                <c:ptCount val="1"/>
                <c:pt idx="0">
                  <c:v>4676568681.9700003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2660336"/>
        <c:axId val="2042651632"/>
        <c:axId val="0"/>
      </c:bar3DChart>
      <c:catAx>
        <c:axId val="204266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2651632"/>
        <c:crosses val="autoZero"/>
        <c:auto val="1"/>
        <c:lblAlgn val="ctr"/>
        <c:lblOffset val="100"/>
        <c:noMultiLvlLbl val="0"/>
      </c:catAx>
      <c:valAx>
        <c:axId val="204265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266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Compartivo</a:t>
            </a:r>
            <a:r>
              <a:rPr lang="es-MX" baseline="0"/>
              <a:t> Presupuesto 2019 INE - 32 OPLES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20277777777777783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559251968503932"/>
                  <c:y val="0.15833114610673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Graficas!$D$63:$E$63</c:f>
              <c:strCache>
                <c:ptCount val="2"/>
                <c:pt idx="0">
                  <c:v>PRESUPUESTO INE</c:v>
                </c:pt>
                <c:pt idx="1">
                  <c:v>PRESUPUESTO 32 OPLES</c:v>
                </c:pt>
              </c:strCache>
            </c:strRef>
          </c:cat>
          <c:val>
            <c:numRef>
              <c:f>Graficas!$D$64:$E$64</c:f>
              <c:numCache>
                <c:formatCode>_("$"* #,##0_);_("$"* \(#,##0\);_("$"* "-"_);_(@_)</c:formatCode>
                <c:ptCount val="2"/>
                <c:pt idx="0">
                  <c:v>10397209394</c:v>
                </c:pt>
                <c:pt idx="1">
                  <c:v>4833602064.4400005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Financiamiento Público 2019 INE - 32 OPLEs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9269706911636045"/>
                  <c:y val="2.91786964129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616776027996499"/>
                  <c:y val="-6.4362423447069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Graficas!$J$63:$K$63</c:f>
              <c:strCache>
                <c:ptCount val="2"/>
                <c:pt idx="0">
                  <c:v>FINANCIAMIENTO FEDERAL A PP</c:v>
                </c:pt>
                <c:pt idx="1">
                  <c:v>FINANCIAMIENTO LOCAL A PP </c:v>
                </c:pt>
              </c:strCache>
            </c:strRef>
          </c:cat>
          <c:val>
            <c:numRef>
              <c:f>Graficas!$J$64:$K$64</c:f>
              <c:numCache>
                <c:formatCode>_("$"* #,##0_);_("$"* \(#,##0\);_("$"* "-"_);_(@_)</c:formatCode>
                <c:ptCount val="2"/>
                <c:pt idx="0">
                  <c:v>4965828351</c:v>
                </c:pt>
                <c:pt idx="1">
                  <c:v>4676568681.9700003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Análisis de Gasto</a:t>
            </a:r>
            <a:r>
              <a:rPr lang="es-MX" baseline="0"/>
              <a:t> de los 32 OPLES </a:t>
            </a:r>
          </a:p>
          <a:p>
            <a:pPr>
              <a:defRPr/>
            </a:pPr>
            <a:r>
              <a:rPr lang="es-MX" baseline="0"/>
              <a:t>Ejercicio 2019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Graficas!$J$85</c:f>
              <c:strCache>
                <c:ptCount val="1"/>
                <c:pt idx="0">
                  <c:v>RECURSOS MATERIALES, SERVICIOS GENERALES Y BIENES MUEBLES E INMUEBLES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Graficas!$J$86</c:f>
              <c:numCache>
                <c:formatCode>_("$"* #,##0_);_("$"* \(#,##0\);_("$"* "-"_);_(@_)</c:formatCode>
                <c:ptCount val="1"/>
                <c:pt idx="0">
                  <c:v>1446898626.9800005</c:v>
                </c:pt>
              </c:numCache>
            </c:numRef>
          </c:val>
        </c:ser>
        <c:ser>
          <c:idx val="1"/>
          <c:order val="1"/>
          <c:tx>
            <c:strRef>
              <c:f>Graficas!$K$85</c:f>
              <c:strCache>
                <c:ptCount val="1"/>
                <c:pt idx="0">
                  <c:v>SERVICIOS PERSONALES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Graficas!$K$86</c:f>
              <c:numCache>
                <c:formatCode>_("$"* #,##0_);_("$"* \(#,##0\);_("$"* "-"_);_(@_)</c:formatCode>
                <c:ptCount val="1"/>
                <c:pt idx="0">
                  <c:v>3386703437.46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2655440"/>
        <c:axId val="2042647824"/>
        <c:axId val="0"/>
      </c:bar3DChart>
      <c:catAx>
        <c:axId val="204265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2647824"/>
        <c:crosses val="autoZero"/>
        <c:auto val="1"/>
        <c:lblAlgn val="ctr"/>
        <c:lblOffset val="100"/>
        <c:noMultiLvlLbl val="0"/>
      </c:catAx>
      <c:valAx>
        <c:axId val="204264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265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Proyección</a:t>
            </a:r>
            <a:r>
              <a:rPr lang="es-MX" baseline="0"/>
              <a:t> de Recaudación de ISR respecto de la nómina de los 32 OPLES</a:t>
            </a:r>
          </a:p>
          <a:p>
            <a:pPr>
              <a:defRPr/>
            </a:pPr>
            <a:r>
              <a:rPr lang="es-MX" baseline="0"/>
              <a:t>Ejercicio 2019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Graficas!$J$108</c:f>
              <c:strCache>
                <c:ptCount val="1"/>
                <c:pt idx="0">
                  <c:v>GASTO EN NOMINA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59E-2"/>
                  <c:y val="8.33333333333333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Graficas!$J$109</c:f>
              <c:numCache>
                <c:formatCode>_("$"* #,##0_);_("$"* \(#,##0\);_("$"* "-"_);_(@_)</c:formatCode>
                <c:ptCount val="1"/>
                <c:pt idx="0">
                  <c:v>3386703437.46</c:v>
                </c:pt>
              </c:numCache>
            </c:numRef>
          </c:val>
        </c:ser>
        <c:ser>
          <c:idx val="1"/>
          <c:order val="1"/>
          <c:tx>
            <c:strRef>
              <c:f>Graficas!$K$108</c:f>
              <c:strCache>
                <c:ptCount val="1"/>
                <c:pt idx="0">
                  <c:v>ISR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112E-2"/>
                  <c:y val="7.4074074074074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Graficas!$K$109</c:f>
              <c:numCache>
                <c:formatCode>_("$"* #,##0_);_("$"* \(#,##0\);_("$"* "-"_);_(@_)</c:formatCode>
                <c:ptCount val="1"/>
                <c:pt idx="0">
                  <c:v>1083745099.9872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8996144"/>
        <c:axId val="2058999408"/>
        <c:axId val="0"/>
      </c:bar3DChart>
      <c:catAx>
        <c:axId val="205899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58999408"/>
        <c:crosses val="autoZero"/>
        <c:auto val="1"/>
        <c:lblAlgn val="ctr"/>
        <c:lblOffset val="100"/>
        <c:noMultiLvlLbl val="0"/>
      </c:catAx>
      <c:valAx>
        <c:axId val="205899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5899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de</a:t>
            </a:r>
            <a:r>
              <a:rPr lang="es-MX" baseline="0"/>
              <a:t> Gasto OPLES vs Financiamiento Pùblico Local para PP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Graficas!$K$43:$L$43</c:f>
              <c:strCache>
                <c:ptCount val="2"/>
                <c:pt idx="0">
                  <c:v>PRESUPUESTO 32 OPLES</c:v>
                </c:pt>
                <c:pt idx="1">
                  <c:v>FINANCIAMIENTO LOCAL A PP </c:v>
                </c:pt>
              </c:strCache>
            </c:strRef>
          </c:cat>
          <c:val>
            <c:numRef>
              <c:f>Graficas!$K$44:$L$44</c:f>
              <c:numCache>
                <c:formatCode>_("$"* #,##0_);_("$"* \(#,##0\);_("$"* "-"_);_(@_)</c:formatCode>
                <c:ptCount val="2"/>
                <c:pt idx="0">
                  <c:v>4833602064.4400005</c:v>
                </c:pt>
                <c:pt idx="1">
                  <c:v>4676568681.9700003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423862</xdr:colOff>
      <xdr:row>44</xdr:row>
      <xdr:rowOff>166687</xdr:rowOff>
    </xdr:from>
    <xdr:to>
      <xdr:col>5</xdr:col>
      <xdr:colOff>252412</xdr:colOff>
      <xdr:row>59</xdr:row>
      <xdr:rowOff>52387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700087</xdr:colOff>
      <xdr:row>44</xdr:row>
      <xdr:rowOff>157162</xdr:rowOff>
    </xdr:from>
    <xdr:to>
      <xdr:col>12</xdr:col>
      <xdr:colOff>52387</xdr:colOff>
      <xdr:row>59</xdr:row>
      <xdr:rowOff>42862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1243012</xdr:colOff>
      <xdr:row>65</xdr:row>
      <xdr:rowOff>166687</xdr:rowOff>
    </xdr:from>
    <xdr:to>
      <xdr:col>6</xdr:col>
      <xdr:colOff>700087</xdr:colOff>
      <xdr:row>80</xdr:row>
      <xdr:rowOff>52387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395287</xdr:colOff>
      <xdr:row>65</xdr:row>
      <xdr:rowOff>109537</xdr:rowOff>
    </xdr:from>
    <xdr:to>
      <xdr:col>12</xdr:col>
      <xdr:colOff>509587</xdr:colOff>
      <xdr:row>79</xdr:row>
      <xdr:rowOff>185737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481012</xdr:colOff>
      <xdr:row>88</xdr:row>
      <xdr:rowOff>4762</xdr:rowOff>
    </xdr:from>
    <xdr:to>
      <xdr:col>11</xdr:col>
      <xdr:colOff>1023937</xdr:colOff>
      <xdr:row>102</xdr:row>
      <xdr:rowOff>80962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642937</xdr:colOff>
      <xdr:row>111</xdr:row>
      <xdr:rowOff>109537</xdr:rowOff>
    </xdr:from>
    <xdr:to>
      <xdr:col>11</xdr:col>
      <xdr:colOff>1185862</xdr:colOff>
      <xdr:row>125</xdr:row>
      <xdr:rowOff>185737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481012</xdr:colOff>
      <xdr:row>47</xdr:row>
      <xdr:rowOff>42862</xdr:rowOff>
    </xdr:from>
    <xdr:to>
      <xdr:col>16</xdr:col>
      <xdr:colOff>385762</xdr:colOff>
      <xdr:row>61</xdr:row>
      <xdr:rowOff>119062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pcdurango.mx/x/img2/documentos/IEPC-CG114-2018%20Presupuesto%202019%20CON%20Dictamen%20Comisi%C3%B3n-ilovepdf-compressed.pdf" TargetMode="External"/><Relationship Id="rId18" Type="http://schemas.openxmlformats.org/officeDocument/2006/relationships/hyperlink" Target="http://www.iepcjalisco.org.mx/sala-de-prensa/boletines/comunicado-012019-limitado-presupuesto-de-egresos-obliga-eliminar-61-plazas" TargetMode="External"/><Relationship Id="rId26" Type="http://schemas.openxmlformats.org/officeDocument/2006/relationships/hyperlink" Target="https://www.ceenl.mx/transparencia/a95/informe/Informe%20de%20Avance%20de%20Gesti%C3%B3n%20Financiera%20del%20Primer%20Trimestre%202019.pdf" TargetMode="External"/><Relationship Id="rId39" Type="http://schemas.openxmlformats.org/officeDocument/2006/relationships/hyperlink" Target="http://www.iepac.mx/public/documentos-del-consejo-general/acuerdos/iepac/2019/ACUERDO-C.G.001-2019.pdf" TargetMode="External"/><Relationship Id="rId21" Type="http://schemas.openxmlformats.org/officeDocument/2006/relationships/hyperlink" Target="http://www.ieem.org.mx/consejo_general/cg/2019/ac_19/a005_19.pdf" TargetMode="External"/><Relationship Id="rId34" Type="http://schemas.openxmlformats.org/officeDocument/2006/relationships/hyperlink" Target="http://www.ieesonora.org.mx/comunicacion_social/comunicados/aprueba_consejo_general_medidas_de_austeridad" TargetMode="External"/><Relationship Id="rId42" Type="http://schemas.openxmlformats.org/officeDocument/2006/relationships/hyperlink" Target="http://www.ieccm.mx/www/taip/cg/acu/2018/IECM-ACU-CG-329-2018.pdf" TargetMode="External"/><Relationship Id="rId7" Type="http://schemas.openxmlformats.org/officeDocument/2006/relationships/hyperlink" Target="http://www.congresocoahuila.gob.mx/transparencia/03/Leyes_Coahuila/pre_ejercicio_fiscal_2019.pdf" TargetMode="External"/><Relationship Id="rId2" Type="http://schemas.openxmlformats.org/officeDocument/2006/relationships/hyperlink" Target="https://www.ieeags.org.mx/detalles/archivos/orden_dia/4100_2019-01-10.pdf" TargetMode="External"/><Relationship Id="rId16" Type="http://schemas.openxmlformats.org/officeDocument/2006/relationships/hyperlink" Target="http://iepcgro.mx/PDFs/Avisos/2019/1ext/ANEXO_ACUERDO002_2.pdf" TargetMode="External"/><Relationship Id="rId20" Type="http://schemas.openxmlformats.org/officeDocument/2006/relationships/hyperlink" Target="http://www.iem.org.mx/documentos/acuerdos/2018/IEM-CG-415-2018,%20Acuerdo%20relativo%20al%20Proyecto%20de%20Presupuesto%20del%20IEM%20para%20el%20ejercicio%202019.pdf" TargetMode="External"/><Relationship Id="rId29" Type="http://schemas.openxmlformats.org/officeDocument/2006/relationships/hyperlink" Target="http://ieeq.mx/contenido/cg/acuerdos/a_30_Ene_2019_3.pdf" TargetMode="External"/><Relationship Id="rId41" Type="http://schemas.openxmlformats.org/officeDocument/2006/relationships/hyperlink" Target="http://www.veracruz.gob.mx/finanzas/wp-content/uploads/sites/2/2019/03/Decreto-N%C3%BAmero-234-del-Presupuesto-de-Egresos-para-el-Ejercicio-Fiscal-2019.pdf" TargetMode="External"/><Relationship Id="rId1" Type="http://schemas.openxmlformats.org/officeDocument/2006/relationships/hyperlink" Target="https://www.ieeags.org.mx/detalles/archivos/orden_dia/2018-10-05_5_405.pdf" TargetMode="External"/><Relationship Id="rId6" Type="http://schemas.openxmlformats.org/officeDocument/2006/relationships/hyperlink" Target="http://www.ieec.org.mx/Documentacion/AcuerdosActas/2019/Enero/1ra_ord/CG_01_19/ANEXO_UNICO.pdf" TargetMode="External"/><Relationship Id="rId11" Type="http://schemas.openxmlformats.org/officeDocument/2006/relationships/hyperlink" Target="http://www.iepc-chiapas.org.mx/archivos/sesiones/acuerdos/2019/ACUERDO%20IEPC.CG-A.004.2019.pdf" TargetMode="External"/><Relationship Id="rId24" Type="http://schemas.openxmlformats.org/officeDocument/2006/relationships/hyperlink" Target="http://ieenayarit.org/PDF/2018/Acuerdos/ACU-CLE-314-2018-A1.pdf" TargetMode="External"/><Relationship Id="rId32" Type="http://schemas.openxmlformats.org/officeDocument/2006/relationships/hyperlink" Target="http://www.ceepacslp.org.mx/ceepac/uploads2/files/7_%20ACUERDO%20ADECUACI%C3%93N%20A%20PPTO.PDF" TargetMode="External"/><Relationship Id="rId37" Type="http://schemas.openxmlformats.org/officeDocument/2006/relationships/hyperlink" Target="http://po.tamaulipas.gob.mx/wp-content/uploads/2018/09/cxliii-109-110918F-ANEXO.pdf" TargetMode="External"/><Relationship Id="rId40" Type="http://schemas.openxmlformats.org/officeDocument/2006/relationships/hyperlink" Target="http://ieez.org.mx/MJ/acuerdos/sesiones/23012019_2/acuerdos/ACGIEEZ003VII2019.pdf" TargetMode="External"/><Relationship Id="rId5" Type="http://schemas.openxmlformats.org/officeDocument/2006/relationships/hyperlink" Target="https://www.ieebcs.org.mx/documentos/acuerdos/IEEBCS-CG004-ENERO-2019.pdf" TargetMode="External"/><Relationship Id="rId15" Type="http://schemas.openxmlformats.org/officeDocument/2006/relationships/hyperlink" Target="https://ieeg.mx/documentos/181015-extra-acuerdo-323-pdf/" TargetMode="External"/><Relationship Id="rId23" Type="http://schemas.openxmlformats.org/officeDocument/2006/relationships/hyperlink" Target="http://impepac.mx/wp-content/uploads/2019/POA%202019.pdf" TargetMode="External"/><Relationship Id="rId28" Type="http://schemas.openxmlformats.org/officeDocument/2006/relationships/hyperlink" Target="https://www.ieepuebla.org.mx/2018/acuerdos/CG/CG_AC_131_2018_.pdf" TargetMode="External"/><Relationship Id="rId36" Type="http://schemas.openxmlformats.org/officeDocument/2006/relationships/hyperlink" Target="http://iepct.mx/docs/acuerdos/CE-2018-080.pdf" TargetMode="External"/><Relationship Id="rId10" Type="http://schemas.openxmlformats.org/officeDocument/2006/relationships/hyperlink" Target="https://ieecolima.org.mx/acuerdos2017/ACUERDO11IP.pdf" TargetMode="External"/><Relationship Id="rId19" Type="http://schemas.openxmlformats.org/officeDocument/2006/relationships/hyperlink" Target="http://www.iepcjalisco.org.mx/sites/default/files/presupuesto_de_egresos_2019.pdf" TargetMode="External"/><Relationship Id="rId31" Type="http://schemas.openxmlformats.org/officeDocument/2006/relationships/hyperlink" Target="https://consultapublicamx.inai.org.mx/vut-web/faces/view/consultaPublica.xhtml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ieebc.mx/archivos/sesiones/sesiones2019/ext/acuerdos/XIIEXT.pdf" TargetMode="External"/><Relationship Id="rId9" Type="http://schemas.openxmlformats.org/officeDocument/2006/relationships/hyperlink" Target="https://ieecolima.org.mx/acuerdos2017/ACUERDO91P.pdf" TargetMode="External"/><Relationship Id="rId14" Type="http://schemas.openxmlformats.org/officeDocument/2006/relationships/hyperlink" Target="https://finanzas.guanajuato.gob.mx/c_legislacion/doc/leyes_estatales/Ley_del_Presupuesto_General_de_Egresos_2019.pdf" TargetMode="External"/><Relationship Id="rId22" Type="http://schemas.openxmlformats.org/officeDocument/2006/relationships/hyperlink" Target="http://www.periodicooficial.morelos.gob.mx/periodicos/2019/5687_2A.pdf" TargetMode="External"/><Relationship Id="rId27" Type="http://schemas.openxmlformats.org/officeDocument/2006/relationships/hyperlink" Target="http://www.ieepco.org.mx/archivos/acuerdos/2018/ANEXO%20IEEPCOCG932018.pdf" TargetMode="External"/><Relationship Id="rId30" Type="http://schemas.openxmlformats.org/officeDocument/2006/relationships/hyperlink" Target="http://documentos.congresoqroo.gob.mx/leyes/L156-XV-31122018-785.pdf" TargetMode="External"/><Relationship Id="rId35" Type="http://schemas.openxmlformats.org/officeDocument/2006/relationships/hyperlink" Target="http://iepct.mx/docs/acuerdos/CE-2018-083.pdf" TargetMode="External"/><Relationship Id="rId43" Type="http://schemas.openxmlformats.org/officeDocument/2006/relationships/hyperlink" Target="http://www.ine.mx/segunda-sesion-extraordinaria-del-consejo-general-23-enero-2019" TargetMode="External"/><Relationship Id="rId8" Type="http://schemas.openxmlformats.org/officeDocument/2006/relationships/hyperlink" Target="https://vanguardia.com.mx/articulo/austeridad-se-aprueba-instituto-electoral-de-coahuila-260-mdp-de-presupuesto-para-2019" TargetMode="External"/><Relationship Id="rId3" Type="http://schemas.openxmlformats.org/officeDocument/2006/relationships/hyperlink" Target="https://www.ieebc.mx/archivos/sesiones/sesiones2018/ord/dictamenes/dictamen1crppyf.pdf" TargetMode="External"/><Relationship Id="rId12" Type="http://schemas.openxmlformats.org/officeDocument/2006/relationships/hyperlink" Target="http://www.ieechihuahua.org.mx/public/sesiones-docs/Acu_25a_Ext_15-10-2018-13-4831hrs.pdf" TargetMode="External"/><Relationship Id="rId17" Type="http://schemas.openxmlformats.org/officeDocument/2006/relationships/hyperlink" Target="http://transparencia.hidalgo.gob.mx/TRANSCENTRAL/TRANSPFINANCIERA/2019/planeacion/2019_06_Anexo%206%20-%20Instituto%20Estatal%20Electoral%20por%20capitulo%20de%20gasto.pdf" TargetMode="External"/><Relationship Id="rId25" Type="http://schemas.openxmlformats.org/officeDocument/2006/relationships/hyperlink" Target="https://www.ceenl.mx/sesiones/2019/acuerdos/ACUERDO%20CEE-CG-02-2019.pdf" TargetMode="External"/><Relationship Id="rId33" Type="http://schemas.openxmlformats.org/officeDocument/2006/relationships/hyperlink" Target="https://www.ieesinaloa.mx/wp-content/uploads/Transparencia/Administracion/InformacionFinanciera/3.PRESUPUESTOS/PRESUPUESTO-2019.pdf" TargetMode="External"/><Relationship Id="rId38" Type="http://schemas.openxmlformats.org/officeDocument/2006/relationships/hyperlink" Target="https://finanzastlax.gob.mx/documentosSPF/NORMATIVIDAD%20SPF/Estatal/2019/PRESUPUESTO%20DE%20EGRESOS%202019%20(Peri%C3%B3dico%20oficial%20No.%20Extraordinario,%20enero%2031%20de%202019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67"/>
  <sheetViews>
    <sheetView tabSelected="1" topLeftCell="D51" zoomScale="115" zoomScaleNormal="115" workbookViewId="0">
      <selection activeCell="H64" sqref="H64"/>
    </sheetView>
  </sheetViews>
  <sheetFormatPr baseColWidth="10" defaultRowHeight="15" x14ac:dyDescent="0.25"/>
  <cols>
    <col min="2" max="2" width="19.140625" bestFit="1" customWidth="1"/>
    <col min="3" max="3" width="18.85546875" bestFit="1" customWidth="1"/>
    <col min="4" max="4" width="17.85546875" bestFit="1" customWidth="1"/>
    <col min="5" max="5" width="14.7109375" customWidth="1"/>
    <col min="6" max="6" width="18.85546875" bestFit="1" customWidth="1"/>
    <col min="7" max="7" width="14.7109375" customWidth="1"/>
    <col min="8" max="8" width="17.85546875" bestFit="1" customWidth="1"/>
    <col min="9" max="10" width="14.7109375" customWidth="1"/>
    <col min="11" max="11" width="200.85546875" bestFit="1" customWidth="1"/>
    <col min="12" max="12" width="148.140625" bestFit="1" customWidth="1"/>
  </cols>
  <sheetData>
    <row r="4" spans="2:2" ht="17.25" customHeight="1" x14ac:dyDescent="0.25">
      <c r="B4" s="1"/>
    </row>
    <row r="5" spans="2:2" ht="15.75" customHeight="1" x14ac:dyDescent="0.25">
      <c r="B5" s="1"/>
    </row>
    <row r="6" spans="2:2" ht="17.25" customHeight="1" x14ac:dyDescent="0.25">
      <c r="B6" s="1"/>
    </row>
    <row r="7" spans="2:2" ht="15.75" customHeight="1" x14ac:dyDescent="0.25">
      <c r="B7" s="1"/>
    </row>
    <row r="8" spans="2:2" ht="15" customHeight="1" x14ac:dyDescent="0.25">
      <c r="B8" s="1"/>
    </row>
    <row r="9" spans="2:2" ht="15.75" customHeight="1" x14ac:dyDescent="0.25">
      <c r="B9" s="1"/>
    </row>
    <row r="10" spans="2:2" ht="17.25" customHeight="1" x14ac:dyDescent="0.25">
      <c r="B10" s="1"/>
    </row>
    <row r="11" spans="2:2" ht="15.75" customHeight="1" x14ac:dyDescent="0.25">
      <c r="B11" s="1"/>
    </row>
    <row r="12" spans="2:2" ht="15" customHeight="1" x14ac:dyDescent="0.25">
      <c r="B12" s="1"/>
    </row>
    <row r="13" spans="2:2" ht="15.75" customHeight="1" x14ac:dyDescent="0.25">
      <c r="B13" s="1"/>
    </row>
    <row r="14" spans="2:2" ht="17.25" customHeight="1" x14ac:dyDescent="0.25">
      <c r="B14" s="1"/>
    </row>
    <row r="15" spans="2:2" ht="15.75" customHeight="1" x14ac:dyDescent="0.25">
      <c r="B15" s="1"/>
    </row>
    <row r="16" spans="2:2" ht="17.25" customHeight="1" x14ac:dyDescent="0.25">
      <c r="B16" s="1"/>
    </row>
    <row r="17" spans="2:12" ht="15.75" customHeight="1" x14ac:dyDescent="0.25">
      <c r="B17" s="1"/>
    </row>
    <row r="18" spans="2:12" ht="15" customHeight="1" x14ac:dyDescent="0.25">
      <c r="B18" s="1"/>
    </row>
    <row r="19" spans="2:12" ht="15.75" customHeight="1" x14ac:dyDescent="0.25">
      <c r="B19" s="1"/>
    </row>
    <row r="20" spans="2:12" ht="15" customHeight="1" x14ac:dyDescent="0.25">
      <c r="B20" s="1"/>
    </row>
    <row r="21" spans="2:12" ht="15.75" customHeight="1" x14ac:dyDescent="0.25">
      <c r="B21" s="1"/>
    </row>
    <row r="22" spans="2:12" ht="17.25" customHeight="1" x14ac:dyDescent="0.25">
      <c r="B22" s="1"/>
    </row>
    <row r="23" spans="2:12" ht="15.75" customHeight="1" x14ac:dyDescent="0.25">
      <c r="B23" s="1"/>
    </row>
    <row r="24" spans="2:12" ht="60" x14ac:dyDescent="0.25">
      <c r="B24" s="31"/>
      <c r="C24" s="39" t="s">
        <v>81</v>
      </c>
      <c r="D24" s="39" t="s">
        <v>82</v>
      </c>
      <c r="E24" s="39" t="s">
        <v>83</v>
      </c>
      <c r="F24" s="39" t="s">
        <v>84</v>
      </c>
      <c r="G24" s="39" t="s">
        <v>85</v>
      </c>
      <c r="H24" s="39" t="s">
        <v>86</v>
      </c>
      <c r="I24" s="39" t="s">
        <v>87</v>
      </c>
      <c r="J24" s="21"/>
      <c r="K24" s="31" t="s">
        <v>35</v>
      </c>
      <c r="L24" s="31" t="s">
        <v>36</v>
      </c>
    </row>
    <row r="25" spans="2:12" ht="17.25" customHeight="1" x14ac:dyDescent="0.25">
      <c r="B25" s="27" t="s">
        <v>32</v>
      </c>
      <c r="C25" s="22">
        <f t="shared" ref="C25" si="0">D25+F25</f>
        <v>15363037745</v>
      </c>
      <c r="D25" s="28">
        <v>4965828351</v>
      </c>
      <c r="E25" s="9">
        <f t="shared" ref="E25" si="1">+D25/C25</f>
        <v>0.32323219101744127</v>
      </c>
      <c r="F25" s="28">
        <v>10397209394</v>
      </c>
      <c r="G25" s="10">
        <f t="shared" ref="G25" si="2">+F25/C25</f>
        <v>0.67676780898255873</v>
      </c>
      <c r="H25" s="28">
        <v>7023299361</v>
      </c>
      <c r="I25" s="10">
        <f t="shared" ref="I25" si="3">+H25/F25</f>
        <v>0.67549850107404696</v>
      </c>
      <c r="J25" s="8"/>
      <c r="K25" s="2" t="s">
        <v>79</v>
      </c>
    </row>
    <row r="26" spans="2:12" ht="15.75" customHeight="1" x14ac:dyDescent="0.25">
      <c r="B26" s="29"/>
      <c r="C26" s="30"/>
      <c r="D26" s="31"/>
      <c r="E26" s="32"/>
      <c r="F26" s="31"/>
      <c r="G26" s="33"/>
      <c r="H26" s="31"/>
      <c r="I26" s="33"/>
      <c r="J26" s="8"/>
    </row>
    <row r="27" spans="2:12" ht="18" customHeight="1" x14ac:dyDescent="0.25">
      <c r="B27" s="5" t="s">
        <v>3</v>
      </c>
      <c r="C27" s="3">
        <f>D27+F27</f>
        <v>151483419.48000002</v>
      </c>
      <c r="D27" s="4">
        <v>68207419.480000004</v>
      </c>
      <c r="E27" s="9">
        <f>+D27/C27</f>
        <v>0.45026326784896259</v>
      </c>
      <c r="F27" s="3">
        <v>83276000</v>
      </c>
      <c r="G27" s="10">
        <f>+F27/C27</f>
        <v>0.54973673215103736</v>
      </c>
      <c r="H27" s="3">
        <v>51515057.369999997</v>
      </c>
      <c r="I27" s="10">
        <f>+H27/F27</f>
        <v>0.61860628956722219</v>
      </c>
      <c r="J27" s="11"/>
      <c r="K27" s="2" t="s">
        <v>33</v>
      </c>
      <c r="L27" s="2" t="s">
        <v>34</v>
      </c>
    </row>
    <row r="28" spans="2:12" ht="18.75" customHeight="1" x14ac:dyDescent="0.25">
      <c r="B28" s="5" t="s">
        <v>4</v>
      </c>
      <c r="C28" s="3">
        <f t="shared" ref="C28:C59" si="4">D28+F28</f>
        <v>469654626.60000002</v>
      </c>
      <c r="D28" s="3">
        <v>225133463.97</v>
      </c>
      <c r="E28" s="9">
        <f t="shared" ref="E28:E59" si="5">+D28/C28</f>
        <v>0.47935962134520571</v>
      </c>
      <c r="F28" s="3">
        <v>244521162.63</v>
      </c>
      <c r="G28" s="10">
        <f t="shared" ref="G28:G59" si="6">+F28/C28</f>
        <v>0.52064037865479418</v>
      </c>
      <c r="H28" s="3">
        <v>103019256.79000001</v>
      </c>
      <c r="I28" s="10">
        <f t="shared" ref="I28:I59" si="7">+H28/F28</f>
        <v>0.42131018715089613</v>
      </c>
      <c r="J28" s="11"/>
      <c r="K28" s="2" t="s">
        <v>37</v>
      </c>
      <c r="L28" s="2" t="s">
        <v>38</v>
      </c>
    </row>
    <row r="29" spans="2:12" ht="18.75" customHeight="1" x14ac:dyDescent="0.25">
      <c r="B29" s="5" t="s">
        <v>5</v>
      </c>
      <c r="C29" s="3">
        <f t="shared" si="4"/>
        <v>86552297.079999998</v>
      </c>
      <c r="D29" s="3">
        <v>28509773.550000001</v>
      </c>
      <c r="E29" s="9">
        <f t="shared" si="5"/>
        <v>0.32939360954970975</v>
      </c>
      <c r="F29" s="3">
        <v>58042523.530000001</v>
      </c>
      <c r="G29" s="10">
        <f t="shared" si="6"/>
        <v>0.67060639045029036</v>
      </c>
      <c r="H29" s="3">
        <v>43139047.049999997</v>
      </c>
      <c r="I29" s="10">
        <f t="shared" si="7"/>
        <v>0.74323176227344845</v>
      </c>
      <c r="J29" s="11"/>
      <c r="K29" s="2" t="s">
        <v>39</v>
      </c>
    </row>
    <row r="30" spans="2:12" ht="17.25" customHeight="1" x14ac:dyDescent="0.25">
      <c r="B30" s="5" t="s">
        <v>6</v>
      </c>
      <c r="C30" s="3">
        <f t="shared" si="4"/>
        <v>132498963</v>
      </c>
      <c r="D30" s="3">
        <v>59204974.75</v>
      </c>
      <c r="E30" s="9">
        <f t="shared" si="5"/>
        <v>0.44683349521761917</v>
      </c>
      <c r="F30" s="3">
        <v>73293988.25</v>
      </c>
      <c r="G30" s="10">
        <f t="shared" si="6"/>
        <v>0.55316650478238083</v>
      </c>
      <c r="H30" s="3">
        <v>49843988.25</v>
      </c>
      <c r="I30" s="10">
        <f t="shared" si="7"/>
        <v>0.68005561492964606</v>
      </c>
      <c r="J30" s="11"/>
      <c r="K30" s="2" t="s">
        <v>40</v>
      </c>
    </row>
    <row r="31" spans="2:12" ht="17.25" customHeight="1" x14ac:dyDescent="0.25">
      <c r="B31" s="5" t="s">
        <v>7</v>
      </c>
      <c r="C31" s="3">
        <f t="shared" si="4"/>
        <v>260355403</v>
      </c>
      <c r="D31" s="3">
        <v>117503309</v>
      </c>
      <c r="E31" s="9">
        <f t="shared" si="5"/>
        <v>0.45131888044589574</v>
      </c>
      <c r="F31" s="3">
        <v>142852094</v>
      </c>
      <c r="G31" s="10">
        <f t="shared" si="6"/>
        <v>0.54868111955410426</v>
      </c>
      <c r="H31" s="3">
        <v>64680000</v>
      </c>
      <c r="I31" s="10">
        <f t="shared" si="7"/>
        <v>0.452776002009463</v>
      </c>
      <c r="J31" s="11"/>
      <c r="K31" s="2" t="s">
        <v>41</v>
      </c>
      <c r="L31" s="2" t="s">
        <v>42</v>
      </c>
    </row>
    <row r="32" spans="2:12" ht="15" customHeight="1" x14ac:dyDescent="0.25">
      <c r="B32" s="5" t="s">
        <v>8</v>
      </c>
      <c r="C32" s="3">
        <f t="shared" si="4"/>
        <v>63942574.939999998</v>
      </c>
      <c r="D32" s="3">
        <v>29073646.239999998</v>
      </c>
      <c r="E32" s="9">
        <f t="shared" si="5"/>
        <v>0.45468369497601591</v>
      </c>
      <c r="F32" s="3">
        <v>34868928.700000003</v>
      </c>
      <c r="G32" s="10">
        <f t="shared" si="6"/>
        <v>0.54531630502398409</v>
      </c>
      <c r="H32" s="3">
        <v>29036574.940000001</v>
      </c>
      <c r="I32" s="10">
        <f t="shared" si="7"/>
        <v>0.83273493114229225</v>
      </c>
      <c r="J32" s="11"/>
      <c r="K32" s="2" t="s">
        <v>43</v>
      </c>
      <c r="L32" s="2" t="s">
        <v>44</v>
      </c>
    </row>
    <row r="33" spans="2:12" ht="15" customHeight="1" x14ac:dyDescent="0.25">
      <c r="B33" s="5" t="s">
        <v>9</v>
      </c>
      <c r="C33" s="3">
        <f t="shared" si="4"/>
        <v>142115791.78</v>
      </c>
      <c r="D33" s="3">
        <v>40735338.079999998</v>
      </c>
      <c r="E33" s="9">
        <f t="shared" si="5"/>
        <v>0.28663484592239874</v>
      </c>
      <c r="F33" s="3">
        <v>101380453.7</v>
      </c>
      <c r="G33" s="10">
        <f t="shared" si="6"/>
        <v>0.71336515407760126</v>
      </c>
      <c r="H33" s="3">
        <v>73523447.5</v>
      </c>
      <c r="I33" s="10">
        <f t="shared" si="7"/>
        <v>0.72522310580269178</v>
      </c>
      <c r="J33" s="11"/>
      <c r="K33" s="2" t="s">
        <v>45</v>
      </c>
    </row>
    <row r="34" spans="2:12" ht="17.25" customHeight="1" x14ac:dyDescent="0.25">
      <c r="B34" s="5" t="s">
        <v>10</v>
      </c>
      <c r="C34" s="3">
        <f t="shared" si="4"/>
        <v>229451691.65999997</v>
      </c>
      <c r="D34" s="3">
        <v>146488208.13999999</v>
      </c>
      <c r="E34" s="9">
        <f t="shared" si="5"/>
        <v>0.63842723093567455</v>
      </c>
      <c r="F34" s="3">
        <v>82963483.519999996</v>
      </c>
      <c r="G34" s="10">
        <f t="shared" si="6"/>
        <v>0.36157276906432551</v>
      </c>
      <c r="H34" s="3">
        <v>64264506.890000001</v>
      </c>
      <c r="I34" s="10">
        <f t="shared" si="7"/>
        <v>0.77461196376243968</v>
      </c>
      <c r="J34" s="11"/>
      <c r="K34" s="2" t="s">
        <v>46</v>
      </c>
    </row>
    <row r="35" spans="2:12" ht="17.25" customHeight="1" x14ac:dyDescent="0.25">
      <c r="B35" s="5" t="s">
        <v>0</v>
      </c>
      <c r="C35" s="3">
        <f t="shared" si="4"/>
        <v>265193803.75999999</v>
      </c>
      <c r="D35" s="3">
        <v>89639488</v>
      </c>
      <c r="E35" s="9">
        <f t="shared" si="5"/>
        <v>0.33801501667483758</v>
      </c>
      <c r="F35" s="3">
        <v>175554315.75999999</v>
      </c>
      <c r="G35" s="10">
        <f t="shared" si="6"/>
        <v>0.66198498332516242</v>
      </c>
      <c r="H35" s="3">
        <v>99591721.900000006</v>
      </c>
      <c r="I35" s="10">
        <f t="shared" si="7"/>
        <v>0.56729862475241954</v>
      </c>
      <c r="J35" s="11"/>
      <c r="K35" s="2" t="s">
        <v>47</v>
      </c>
    </row>
    <row r="36" spans="2:12" ht="17.25" customHeight="1" x14ac:dyDescent="0.25">
      <c r="B36" s="5" t="s">
        <v>11</v>
      </c>
      <c r="C36" s="3">
        <f t="shared" si="4"/>
        <v>328603376.05000001</v>
      </c>
      <c r="D36" s="3">
        <v>147485760</v>
      </c>
      <c r="E36" s="9">
        <f t="shared" si="5"/>
        <v>0.44882606433586575</v>
      </c>
      <c r="F36" s="3">
        <v>181117616.05000001</v>
      </c>
      <c r="G36" s="10">
        <f t="shared" si="6"/>
        <v>0.5511739356641342</v>
      </c>
      <c r="H36" s="3">
        <v>131450280.05</v>
      </c>
      <c r="I36" s="10">
        <f t="shared" si="7"/>
        <v>0.72577302482664818</v>
      </c>
      <c r="J36" s="11"/>
      <c r="K36" s="2" t="s">
        <v>48</v>
      </c>
      <c r="L36" s="2" t="s">
        <v>49</v>
      </c>
    </row>
    <row r="37" spans="2:12" ht="15" customHeight="1" x14ac:dyDescent="0.25">
      <c r="B37" s="5" t="s">
        <v>12</v>
      </c>
      <c r="C37" s="3">
        <f t="shared" si="4"/>
        <v>283445000</v>
      </c>
      <c r="D37" s="3">
        <v>138614980.25999999</v>
      </c>
      <c r="E37" s="9">
        <f t="shared" si="5"/>
        <v>0.48903660413836897</v>
      </c>
      <c r="F37" s="3">
        <v>144830019.74000001</v>
      </c>
      <c r="G37" s="10">
        <f t="shared" si="6"/>
        <v>0.51096339586163109</v>
      </c>
      <c r="H37" s="3">
        <v>120163850.06</v>
      </c>
      <c r="I37" s="10">
        <f t="shared" si="7"/>
        <v>0.82968883299000507</v>
      </c>
      <c r="J37" s="11"/>
      <c r="K37" s="2" t="s">
        <v>50</v>
      </c>
    </row>
    <row r="38" spans="2:12" ht="15" customHeight="1" x14ac:dyDescent="0.25">
      <c r="B38" s="5" t="s">
        <v>13</v>
      </c>
      <c r="C38" s="3">
        <f t="shared" si="4"/>
        <v>110460252</v>
      </c>
      <c r="D38" s="3">
        <v>33970073</v>
      </c>
      <c r="E38" s="9">
        <f t="shared" si="5"/>
        <v>0.30753209760919248</v>
      </c>
      <c r="F38" s="3">
        <v>76490179</v>
      </c>
      <c r="G38" s="10">
        <f t="shared" si="6"/>
        <v>0.69246790239080747</v>
      </c>
      <c r="H38" s="3">
        <v>56189230</v>
      </c>
      <c r="I38" s="10">
        <f t="shared" si="7"/>
        <v>0.73459404507342052</v>
      </c>
      <c r="J38" s="11"/>
      <c r="K38" s="2" t="s">
        <v>51</v>
      </c>
    </row>
    <row r="39" spans="2:12" ht="15" customHeight="1" x14ac:dyDescent="0.25">
      <c r="B39" s="5" t="s">
        <v>1</v>
      </c>
      <c r="C39" s="3">
        <f t="shared" si="4"/>
        <v>185646263</v>
      </c>
      <c r="D39" s="3">
        <v>99646373</v>
      </c>
      <c r="E39" s="9">
        <f t="shared" si="5"/>
        <v>0.53675399326513784</v>
      </c>
      <c r="F39" s="3">
        <v>85999890</v>
      </c>
      <c r="G39" s="10">
        <f t="shared" si="6"/>
        <v>0.46324600673486221</v>
      </c>
      <c r="H39" s="3">
        <v>54109971</v>
      </c>
      <c r="I39" s="10">
        <f t="shared" si="7"/>
        <v>0.62918651407577386</v>
      </c>
      <c r="J39" s="11"/>
      <c r="K39" s="2" t="s">
        <v>52</v>
      </c>
      <c r="L39" s="2" t="s">
        <v>53</v>
      </c>
    </row>
    <row r="40" spans="2:12" ht="15" customHeight="1" x14ac:dyDescent="0.25">
      <c r="B40" s="5" t="s">
        <v>14</v>
      </c>
      <c r="C40" s="3">
        <f t="shared" si="4"/>
        <v>1164025367</v>
      </c>
      <c r="D40" s="3">
        <v>658977191.74000001</v>
      </c>
      <c r="E40" s="9">
        <f t="shared" si="5"/>
        <v>0.56611927061208112</v>
      </c>
      <c r="F40" s="3">
        <v>505048175.25999999</v>
      </c>
      <c r="G40" s="10">
        <f t="shared" si="6"/>
        <v>0.43388072938791888</v>
      </c>
      <c r="H40" s="3">
        <v>386017993.47000003</v>
      </c>
      <c r="I40" s="10">
        <f t="shared" si="7"/>
        <v>0.76431915286354035</v>
      </c>
      <c r="J40" s="11"/>
      <c r="K40" s="2" t="s">
        <v>55</v>
      </c>
    </row>
    <row r="41" spans="2:12" ht="17.25" customHeight="1" x14ac:dyDescent="0.25">
      <c r="B41" s="5" t="s">
        <v>15</v>
      </c>
      <c r="C41" s="3">
        <f t="shared" si="4"/>
        <v>286324768.50999999</v>
      </c>
      <c r="D41" s="3">
        <v>201450714.19999999</v>
      </c>
      <c r="E41" s="9">
        <f t="shared" si="5"/>
        <v>0.70357417993673943</v>
      </c>
      <c r="F41" s="14">
        <v>84874054.310000002</v>
      </c>
      <c r="G41" s="10">
        <f t="shared" si="6"/>
        <v>0.29642582006326063</v>
      </c>
      <c r="H41" s="3">
        <v>65547634.18</v>
      </c>
      <c r="I41" s="10">
        <f t="shared" si="7"/>
        <v>0.77229295469483739</v>
      </c>
      <c r="J41" s="11"/>
      <c r="K41" s="2" t="s">
        <v>54</v>
      </c>
    </row>
    <row r="42" spans="2:12" ht="15" customHeight="1" x14ac:dyDescent="0.25">
      <c r="B42" s="5" t="s">
        <v>16</v>
      </c>
      <c r="C42" s="3">
        <f t="shared" si="4"/>
        <v>176749063.12</v>
      </c>
      <c r="D42" s="3">
        <v>82639000</v>
      </c>
      <c r="E42" s="9">
        <f t="shared" si="5"/>
        <v>0.46754986160177842</v>
      </c>
      <c r="F42" s="3">
        <v>94110063.120000005</v>
      </c>
      <c r="G42" s="10">
        <f t="shared" si="6"/>
        <v>0.53245013839822153</v>
      </c>
      <c r="H42" s="3">
        <v>66857158.25</v>
      </c>
      <c r="I42" s="10">
        <f t="shared" si="7"/>
        <v>0.71041455114901209</v>
      </c>
      <c r="J42" s="11"/>
      <c r="K42" s="2" t="s">
        <v>56</v>
      </c>
      <c r="L42" s="2" t="s">
        <v>57</v>
      </c>
    </row>
    <row r="43" spans="2:12" ht="15" customHeight="1" x14ac:dyDescent="0.25">
      <c r="B43" s="5" t="s">
        <v>17</v>
      </c>
      <c r="C43" s="3">
        <f t="shared" si="4"/>
        <v>84568553.469999999</v>
      </c>
      <c r="D43" s="3">
        <v>45944340.420000002</v>
      </c>
      <c r="E43" s="9">
        <f t="shared" si="5"/>
        <v>0.5432792513862541</v>
      </c>
      <c r="F43" s="3">
        <v>38624213.049999997</v>
      </c>
      <c r="G43" s="10">
        <f t="shared" si="6"/>
        <v>0.4567207486137459</v>
      </c>
      <c r="H43" s="3">
        <v>31926098.050000001</v>
      </c>
      <c r="I43" s="10">
        <f t="shared" si="7"/>
        <v>0.82658248618996788</v>
      </c>
      <c r="J43" s="11"/>
      <c r="K43" s="2" t="s">
        <v>58</v>
      </c>
    </row>
    <row r="44" spans="2:12" ht="17.25" customHeight="1" x14ac:dyDescent="0.25">
      <c r="B44" s="5" t="s">
        <v>18</v>
      </c>
      <c r="C44" s="3">
        <f t="shared" si="4"/>
        <v>378751300</v>
      </c>
      <c r="D44" s="3">
        <v>216443839</v>
      </c>
      <c r="E44" s="9">
        <f t="shared" si="5"/>
        <v>0.57146692037756697</v>
      </c>
      <c r="F44" s="3">
        <v>162307461</v>
      </c>
      <c r="G44" s="10">
        <f t="shared" si="6"/>
        <v>0.42853307962243298</v>
      </c>
      <c r="H44" s="12">
        <v>129203230</v>
      </c>
      <c r="I44" s="10">
        <f t="shared" si="7"/>
        <v>0.79603999227121169</v>
      </c>
      <c r="J44" s="11"/>
      <c r="K44" s="2" t="s">
        <v>59</v>
      </c>
      <c r="L44" s="2" t="s">
        <v>60</v>
      </c>
    </row>
    <row r="45" spans="2:12" ht="15" customHeight="1" x14ac:dyDescent="0.25">
      <c r="B45" s="5" t="s">
        <v>19</v>
      </c>
      <c r="C45" s="3">
        <f t="shared" si="4"/>
        <v>231447161.79000002</v>
      </c>
      <c r="D45" s="3">
        <v>158195935.03</v>
      </c>
      <c r="E45" s="9">
        <f t="shared" si="5"/>
        <v>0.6835077769220459</v>
      </c>
      <c r="F45" s="3">
        <v>73251226.760000005</v>
      </c>
      <c r="G45" s="10">
        <f t="shared" si="6"/>
        <v>0.31649222307795405</v>
      </c>
      <c r="H45" s="3">
        <v>55364405.390000001</v>
      </c>
      <c r="I45" s="10">
        <f t="shared" si="7"/>
        <v>0.75581540185525753</v>
      </c>
      <c r="J45" s="11"/>
      <c r="K45" s="2" t="s">
        <v>61</v>
      </c>
    </row>
    <row r="46" spans="2:12" ht="15.75" customHeight="1" x14ac:dyDescent="0.25">
      <c r="B46" s="6" t="s">
        <v>20</v>
      </c>
      <c r="C46" s="3">
        <f t="shared" si="4"/>
        <v>320663239</v>
      </c>
      <c r="D46" s="3">
        <v>248246222</v>
      </c>
      <c r="E46" s="9">
        <f t="shared" si="5"/>
        <v>0.77416489265861876</v>
      </c>
      <c r="F46" s="3">
        <v>72417017</v>
      </c>
      <c r="G46" s="10">
        <f t="shared" si="6"/>
        <v>0.22583510734138129</v>
      </c>
      <c r="H46" s="3">
        <v>52570844</v>
      </c>
      <c r="I46" s="10">
        <f t="shared" si="7"/>
        <v>0.72594600244304452</v>
      </c>
      <c r="J46" s="11"/>
      <c r="K46" s="2" t="s">
        <v>62</v>
      </c>
      <c r="L46" s="7"/>
    </row>
    <row r="47" spans="2:12" ht="17.25" customHeight="1" x14ac:dyDescent="0.25">
      <c r="B47" s="5" t="s">
        <v>21</v>
      </c>
      <c r="C47" s="3">
        <f t="shared" si="4"/>
        <v>155418698</v>
      </c>
      <c r="D47" s="3">
        <v>90727263.290000007</v>
      </c>
      <c r="E47" s="9">
        <f t="shared" si="5"/>
        <v>0.58376028404252878</v>
      </c>
      <c r="F47" s="3">
        <v>64691434.709999993</v>
      </c>
      <c r="G47" s="10">
        <f t="shared" si="6"/>
        <v>0.41623971595747117</v>
      </c>
      <c r="H47" s="3">
        <v>52926870.039999999</v>
      </c>
      <c r="I47" s="10">
        <f t="shared" si="7"/>
        <v>0.8181433952927708</v>
      </c>
      <c r="J47" s="11"/>
      <c r="K47" s="2" t="s">
        <v>63</v>
      </c>
      <c r="L47" s="7"/>
    </row>
    <row r="48" spans="2:12" ht="15.75" customHeight="1" x14ac:dyDescent="0.25">
      <c r="B48" s="5" t="s">
        <v>22</v>
      </c>
      <c r="C48" s="3">
        <f t="shared" si="4"/>
        <v>290755173</v>
      </c>
      <c r="D48" s="3">
        <v>160343800</v>
      </c>
      <c r="E48" s="9">
        <f t="shared" si="5"/>
        <v>0.55147359321445333</v>
      </c>
      <c r="F48" s="3">
        <v>130411373</v>
      </c>
      <c r="G48" s="10">
        <f t="shared" si="6"/>
        <v>0.44852640678554667</v>
      </c>
      <c r="H48" s="3">
        <v>81892132.969999999</v>
      </c>
      <c r="I48" s="10">
        <f t="shared" si="7"/>
        <v>0.62795238702072398</v>
      </c>
      <c r="J48" s="11"/>
      <c r="K48" s="2" t="s">
        <v>64</v>
      </c>
      <c r="L48" s="2" t="s">
        <v>65</v>
      </c>
    </row>
    <row r="49" spans="2:12" ht="17.25" customHeight="1" x14ac:dyDescent="0.25">
      <c r="B49" s="5" t="s">
        <v>23</v>
      </c>
      <c r="C49" s="3">
        <f t="shared" si="4"/>
        <v>163000105</v>
      </c>
      <c r="D49" s="3">
        <v>110500000</v>
      </c>
      <c r="E49" s="9">
        <f t="shared" si="5"/>
        <v>0.67791367373659051</v>
      </c>
      <c r="F49" s="3">
        <v>52500105</v>
      </c>
      <c r="G49" s="10">
        <f t="shared" si="6"/>
        <v>0.32208632626340944</v>
      </c>
      <c r="H49" s="3">
        <v>48477688.109999999</v>
      </c>
      <c r="I49" s="10">
        <f t="shared" si="7"/>
        <v>0.92338268866319406</v>
      </c>
      <c r="J49" s="11"/>
      <c r="K49" s="2" t="s">
        <v>66</v>
      </c>
    </row>
    <row r="50" spans="2:12" ht="15" customHeight="1" x14ac:dyDescent="0.25">
      <c r="B50" s="5" t="s">
        <v>24</v>
      </c>
      <c r="C50" s="3">
        <f t="shared" si="4"/>
        <v>171757781</v>
      </c>
      <c r="D50" s="3">
        <v>115705566</v>
      </c>
      <c r="E50" s="9">
        <f t="shared" si="5"/>
        <v>0.67365545436337471</v>
      </c>
      <c r="F50" s="3">
        <v>56052215</v>
      </c>
      <c r="G50" s="10">
        <f t="shared" si="6"/>
        <v>0.32634454563662535</v>
      </c>
      <c r="H50" s="3">
        <v>43273152</v>
      </c>
      <c r="I50" s="10">
        <f t="shared" si="7"/>
        <v>0.77201502206469452</v>
      </c>
      <c r="J50" s="11"/>
      <c r="K50" s="2" t="s">
        <v>67</v>
      </c>
    </row>
    <row r="51" spans="2:12" ht="15" customHeight="1" x14ac:dyDescent="0.25">
      <c r="B51" s="5" t="s">
        <v>25</v>
      </c>
      <c r="C51" s="3">
        <f t="shared" si="4"/>
        <v>276050280.81999999</v>
      </c>
      <c r="D51" s="3">
        <v>116643659.84</v>
      </c>
      <c r="E51" s="9">
        <f t="shared" si="5"/>
        <v>0.42254497801455998</v>
      </c>
      <c r="F51" s="3">
        <v>159406620.97999999</v>
      </c>
      <c r="G51" s="10">
        <f t="shared" si="6"/>
        <v>0.57745502198544008</v>
      </c>
      <c r="H51" s="3">
        <v>142545139</v>
      </c>
      <c r="I51" s="10">
        <f t="shared" si="7"/>
        <v>0.89422345272524462</v>
      </c>
      <c r="J51" s="11"/>
      <c r="K51" s="2" t="s">
        <v>68</v>
      </c>
    </row>
    <row r="52" spans="2:12" ht="15" customHeight="1" x14ac:dyDescent="0.25">
      <c r="B52" s="5" t="s">
        <v>26</v>
      </c>
      <c r="C52" s="3">
        <f t="shared" si="4"/>
        <v>120000000</v>
      </c>
      <c r="D52" s="15">
        <v>45779109.700000003</v>
      </c>
      <c r="E52" s="16">
        <f t="shared" si="5"/>
        <v>0.38149258083333337</v>
      </c>
      <c r="F52" s="13">
        <v>74220890.299999997</v>
      </c>
      <c r="G52" s="17">
        <f t="shared" si="6"/>
        <v>0.61850741916666663</v>
      </c>
      <c r="H52" s="37">
        <f>F52*0.7</f>
        <v>51954623.209999993</v>
      </c>
      <c r="I52" s="10">
        <f t="shared" si="7"/>
        <v>0.7</v>
      </c>
      <c r="J52" s="38" t="s">
        <v>80</v>
      </c>
      <c r="K52" s="2" t="s">
        <v>69</v>
      </c>
      <c r="L52" s="2" t="s">
        <v>70</v>
      </c>
    </row>
    <row r="53" spans="2:12" ht="17.25" customHeight="1" x14ac:dyDescent="0.25">
      <c r="B53" s="5" t="s">
        <v>27</v>
      </c>
      <c r="C53" s="3">
        <f t="shared" si="4"/>
        <v>613203071.78999996</v>
      </c>
      <c r="D53" s="18">
        <v>196126938.16999999</v>
      </c>
      <c r="E53" s="9">
        <f t="shared" si="5"/>
        <v>0.3198401103854327</v>
      </c>
      <c r="F53" s="18">
        <v>417076133.62</v>
      </c>
      <c r="G53" s="10">
        <f t="shared" si="6"/>
        <v>0.68015988961456741</v>
      </c>
      <c r="H53" s="18">
        <v>199167268.40000001</v>
      </c>
      <c r="I53" s="10">
        <f t="shared" si="7"/>
        <v>0.47753216342381805</v>
      </c>
      <c r="J53" s="11"/>
      <c r="K53" s="2" t="s">
        <v>71</v>
      </c>
    </row>
    <row r="54" spans="2:12" ht="15" customHeight="1" x14ac:dyDescent="0.25">
      <c r="B54" s="5" t="s">
        <v>28</v>
      </c>
      <c r="C54" s="3">
        <f t="shared" si="4"/>
        <v>80000000</v>
      </c>
      <c r="D54" s="18">
        <v>49943711</v>
      </c>
      <c r="E54" s="9">
        <f t="shared" si="5"/>
        <v>0.62429638750000005</v>
      </c>
      <c r="F54" s="18">
        <v>30056289</v>
      </c>
      <c r="G54" s="10">
        <f t="shared" si="6"/>
        <v>0.37570361250000001</v>
      </c>
      <c r="H54" s="18">
        <v>30056289</v>
      </c>
      <c r="I54" s="10">
        <f t="shared" si="7"/>
        <v>1</v>
      </c>
      <c r="J54" s="11"/>
      <c r="K54" s="2" t="s">
        <v>72</v>
      </c>
    </row>
    <row r="55" spans="2:12" ht="15" customHeight="1" x14ac:dyDescent="0.25">
      <c r="B55" s="5" t="s">
        <v>29</v>
      </c>
      <c r="C55" s="3">
        <f>D55+F55</f>
        <v>551190878</v>
      </c>
      <c r="D55" s="18">
        <v>337806709</v>
      </c>
      <c r="E55" s="9">
        <f>+D55/C55</f>
        <v>0.61286701664173771</v>
      </c>
      <c r="F55" s="18">
        <v>213384169</v>
      </c>
      <c r="G55" s="10">
        <f t="shared" si="6"/>
        <v>0.38713298335826235</v>
      </c>
      <c r="H55" s="19">
        <v>185179364</v>
      </c>
      <c r="I55" s="10">
        <f t="shared" si="7"/>
        <v>0.86782147367267903</v>
      </c>
      <c r="J55" s="11"/>
      <c r="K55" s="2" t="s">
        <v>75</v>
      </c>
    </row>
    <row r="56" spans="2:12" ht="15" customHeight="1" x14ac:dyDescent="0.25">
      <c r="B56" s="5" t="s">
        <v>2</v>
      </c>
      <c r="C56" s="3">
        <f t="shared" si="4"/>
        <v>196787555.26999998</v>
      </c>
      <c r="D56" s="18">
        <v>87036638.109999999</v>
      </c>
      <c r="E56" s="9">
        <f t="shared" si="5"/>
        <v>0.44228730821205858</v>
      </c>
      <c r="F56" s="18">
        <v>109750917.16</v>
      </c>
      <c r="G56" s="10">
        <f t="shared" si="6"/>
        <v>0.55771269178794147</v>
      </c>
      <c r="H56" s="18">
        <v>76807697.359999999</v>
      </c>
      <c r="I56" s="10">
        <f t="shared" si="7"/>
        <v>0.69983649656454494</v>
      </c>
      <c r="J56" s="11"/>
      <c r="K56" s="2" t="s">
        <v>73</v>
      </c>
    </row>
    <row r="57" spans="2:12" ht="17.25" customHeight="1" x14ac:dyDescent="0.25">
      <c r="B57" s="5" t="s">
        <v>30</v>
      </c>
      <c r="C57" s="3">
        <f>D57+F57</f>
        <v>114604496</v>
      </c>
      <c r="D57" s="18">
        <v>64495077</v>
      </c>
      <c r="E57" s="9">
        <f>+D57/C57</f>
        <v>0.5627621886666645</v>
      </c>
      <c r="F57" s="18">
        <v>50109419</v>
      </c>
      <c r="G57" s="10">
        <f t="shared" si="6"/>
        <v>0.43723781133333545</v>
      </c>
      <c r="H57" s="20">
        <v>42278499.880000003</v>
      </c>
      <c r="I57" s="10">
        <f t="shared" si="7"/>
        <v>0.84372360972694582</v>
      </c>
      <c r="J57" s="11"/>
      <c r="K57" s="2" t="s">
        <v>74</v>
      </c>
    </row>
    <row r="58" spans="2:12" ht="17.25" customHeight="1" x14ac:dyDescent="0.25">
      <c r="B58" s="6" t="s">
        <v>31</v>
      </c>
      <c r="C58" s="15">
        <f t="shared" si="4"/>
        <v>1425469792.29</v>
      </c>
      <c r="D58" s="15">
        <v>465350160</v>
      </c>
      <c r="E58" s="16">
        <f t="shared" si="5"/>
        <v>0.32645389086247883</v>
      </c>
      <c r="F58" s="15">
        <v>960119632.28999996</v>
      </c>
      <c r="G58" s="17">
        <f t="shared" si="6"/>
        <v>0.67354610913752122</v>
      </c>
      <c r="H58" s="15">
        <v>704130418.35000002</v>
      </c>
      <c r="I58" s="10">
        <f t="shared" si="7"/>
        <v>0.73337779446355544</v>
      </c>
      <c r="J58" s="11"/>
      <c r="K58" s="2" t="s">
        <v>76</v>
      </c>
    </row>
    <row r="59" spans="2:12" x14ac:dyDescent="0.25">
      <c r="B59" s="26" t="s">
        <v>77</v>
      </c>
      <c r="C59" s="22">
        <f t="shared" si="4"/>
        <v>9510170746.4099998</v>
      </c>
      <c r="D59" s="22">
        <f>SUM(D27:D58)</f>
        <v>4676568681.9700003</v>
      </c>
      <c r="E59" s="25">
        <f t="shared" si="5"/>
        <v>0.49174392412831924</v>
      </c>
      <c r="F59" s="22">
        <f>SUM(F27:F58)</f>
        <v>4833602064.4400005</v>
      </c>
      <c r="G59" s="24">
        <f t="shared" si="6"/>
        <v>0.50825607587168087</v>
      </c>
      <c r="H59" s="23">
        <f>SUM(H27:H58)</f>
        <v>3386703437.46</v>
      </c>
      <c r="I59" s="24">
        <f t="shared" si="7"/>
        <v>0.70065830664369522</v>
      </c>
      <c r="J59" s="8"/>
    </row>
    <row r="60" spans="2:12" x14ac:dyDescent="0.25">
      <c r="D60" s="34" t="s">
        <v>78</v>
      </c>
      <c r="E60" s="34"/>
      <c r="F60" s="34" t="s">
        <v>78</v>
      </c>
      <c r="G60" s="34"/>
      <c r="H60" s="34" t="s">
        <v>78</v>
      </c>
    </row>
    <row r="61" spans="2:12" hidden="1" x14ac:dyDescent="0.25">
      <c r="E61" s="35">
        <f>SUM(E27:E58)</f>
        <v>16.146088042233181</v>
      </c>
      <c r="G61" s="35">
        <f>SUM(G27:G58)</f>
        <v>15.853911957766819</v>
      </c>
      <c r="I61" s="35">
        <f>SUM(I27:I58)</f>
        <v>23.444509923441412</v>
      </c>
    </row>
    <row r="62" spans="2:12" x14ac:dyDescent="0.25">
      <c r="E62" s="36">
        <f>E61/32</f>
        <v>0.50456525131978691</v>
      </c>
      <c r="G62" s="36">
        <f>G61/32</f>
        <v>0.49543474868021309</v>
      </c>
      <c r="I62" s="36">
        <f>I61/32</f>
        <v>0.73264093510754413</v>
      </c>
    </row>
    <row r="64" spans="2:12" x14ac:dyDescent="0.25">
      <c r="G64" s="41" t="s">
        <v>88</v>
      </c>
      <c r="H64" s="40">
        <f>H59*0.32</f>
        <v>1083745099.9872</v>
      </c>
      <c r="I64" s="35">
        <v>0.32</v>
      </c>
    </row>
    <row r="65" spans="7:9" x14ac:dyDescent="0.25">
      <c r="G65" s="41" t="s">
        <v>89</v>
      </c>
      <c r="H65" s="40">
        <f>H59*0.219</f>
        <v>741688052.80374002</v>
      </c>
      <c r="I65" s="42">
        <v>0.219</v>
      </c>
    </row>
    <row r="66" spans="7:9" x14ac:dyDescent="0.25">
      <c r="G66" s="41" t="s">
        <v>90</v>
      </c>
      <c r="H66" s="40">
        <f>H59*0.24</f>
        <v>812808824.99039996</v>
      </c>
      <c r="I66" s="35">
        <v>0.24</v>
      </c>
    </row>
    <row r="67" spans="7:9" x14ac:dyDescent="0.25">
      <c r="H67" s="40">
        <f>SUM(H64:H66)</f>
        <v>2638241977.7813401</v>
      </c>
    </row>
  </sheetData>
  <hyperlinks>
    <hyperlink ref="K27" r:id="rId1"/>
    <hyperlink ref="L27" r:id="rId2"/>
    <hyperlink ref="K28" r:id="rId3"/>
    <hyperlink ref="L28" r:id="rId4"/>
    <hyperlink ref="K29" r:id="rId5"/>
    <hyperlink ref="K30" r:id="rId6"/>
    <hyperlink ref="K31" r:id="rId7"/>
    <hyperlink ref="L31" r:id="rId8"/>
    <hyperlink ref="K32" r:id="rId9"/>
    <hyperlink ref="L32" r:id="rId10"/>
    <hyperlink ref="K33" r:id="rId11" display="http://www.iepc-chiapas.org.mx/archivos/sesiones/acuerdos/2019/ACUERDO IEPC.CG-A.004.2019.pdf"/>
    <hyperlink ref="K34" r:id="rId12"/>
    <hyperlink ref="K35" r:id="rId13" display="https://www.iepcdurango.mx/x/img2/documentos/IEPC-CG114-2018 Presupuesto 2019 CON Dictamen Comisi%C3%B3n-ilovepdf-compressed.pdf"/>
    <hyperlink ref="K36" r:id="rId14"/>
    <hyperlink ref="L36" r:id="rId15"/>
    <hyperlink ref="K37" r:id="rId16"/>
    <hyperlink ref="K38" r:id="rId17" display="http://transparencia.hidalgo.gob.mx/TRANSCENTRAL/TRANSPFINANCIERA/2019/planeacion/2019_06_Anexo 6 - Instituto Estatal Electoral por capitulo de gasto.pdf"/>
    <hyperlink ref="K39" r:id="rId18"/>
    <hyperlink ref="L39" r:id="rId19"/>
    <hyperlink ref="K41" r:id="rId20" display="http://www.iem.org.mx/documentos/acuerdos/2018/IEM-CG-415-2018, Acuerdo relativo al Proyecto de Presupuesto del IEM para el ejercicio 2019.pdf"/>
    <hyperlink ref="K40" r:id="rId21"/>
    <hyperlink ref="K42" r:id="rId22"/>
    <hyperlink ref="L42" r:id="rId23" display="http://impepac.mx/wp-content/uploads/2019/POA 2019.pdf"/>
    <hyperlink ref="K43" r:id="rId24"/>
    <hyperlink ref="K44" r:id="rId25"/>
    <hyperlink ref="L44" r:id="rId26" display="https://www.ceenl.mx/transparencia/a95/informe/Informe de Avance de Gesti%C3%B3n Financiera del Primer Trimestre 2019.pdf"/>
    <hyperlink ref="K45" r:id="rId27" display="http://www.ieepco.org.mx/archivos/acuerdos/2018/ANEXO IEEPCOCG932018.pdf"/>
    <hyperlink ref="K46" r:id="rId28"/>
    <hyperlink ref="K47" r:id="rId29"/>
    <hyperlink ref="K48" r:id="rId30"/>
    <hyperlink ref="L48" r:id="rId31" location="tarjetaInformativa" display="https://consultapublicamx.inai.org.mx/vut-web/faces/view/consultaPublica.xhtml - tarjetaInformativa"/>
    <hyperlink ref="K49" r:id="rId32" display="http://www.ceepacslp.org.mx/ceepac/uploads2/files/7_ ACUERDO ADECUACI%C3%93N A PPTO.PDF"/>
    <hyperlink ref="K50" r:id="rId33"/>
    <hyperlink ref="K51" r:id="rId34"/>
    <hyperlink ref="K52" r:id="rId35"/>
    <hyperlink ref="L52" r:id="rId36"/>
    <hyperlink ref="K53" r:id="rId37"/>
    <hyperlink ref="K54" r:id="rId38"/>
    <hyperlink ref="K56" r:id="rId39"/>
    <hyperlink ref="K57" r:id="rId40" display="http://ieez.org.mx/MJ/acuerdos/sesiones/23012019_2/acuerdos/ACGIEEZ003VII2019.pdf"/>
    <hyperlink ref="K55" r:id="rId41"/>
    <hyperlink ref="K58" r:id="rId42"/>
    <hyperlink ref="K25" r:id="rId43"/>
  </hyperlinks>
  <pageMargins left="0.7" right="0.7" top="0.75" bottom="0.75" header="0.3" footer="0.3"/>
  <pageSetup orientation="portrait" horizontalDpi="4294967295" verticalDpi="4294967295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8"/>
  <sheetViews>
    <sheetView topLeftCell="A22" workbookViewId="0">
      <selection activeCell="F38" sqref="F38"/>
    </sheetView>
  </sheetViews>
  <sheetFormatPr baseColWidth="10" defaultRowHeight="15" x14ac:dyDescent="0.25"/>
  <cols>
    <col min="2" max="2" width="19" customWidth="1"/>
    <col min="3" max="3" width="17.42578125" bestFit="1" customWidth="1"/>
    <col min="4" max="4" width="17.85546875" bestFit="1" customWidth="1"/>
    <col min="5" max="5" width="12.7109375" customWidth="1"/>
    <col min="6" max="6" width="18.85546875" bestFit="1" customWidth="1"/>
    <col min="7" max="7" width="12.28515625" customWidth="1"/>
    <col min="8" max="8" width="17.85546875" bestFit="1" customWidth="1"/>
    <col min="9" max="9" width="12.28515625" customWidth="1"/>
  </cols>
  <sheetData>
    <row r="3" spans="2:9" ht="72" x14ac:dyDescent="0.25">
      <c r="B3" s="43" t="s">
        <v>94</v>
      </c>
      <c r="C3" s="39" t="s">
        <v>93</v>
      </c>
      <c r="D3" s="39" t="s">
        <v>91</v>
      </c>
      <c r="E3" s="39" t="s">
        <v>83</v>
      </c>
      <c r="F3" s="39" t="s">
        <v>92</v>
      </c>
      <c r="G3" s="39" t="s">
        <v>85</v>
      </c>
      <c r="H3" s="39" t="s">
        <v>97</v>
      </c>
      <c r="I3" s="39" t="s">
        <v>95</v>
      </c>
    </row>
    <row r="4" spans="2:9" x14ac:dyDescent="0.25">
      <c r="B4" s="27" t="s">
        <v>32</v>
      </c>
      <c r="C4" s="22">
        <f t="shared" ref="C4" si="0">D4+F4</f>
        <v>15363037745</v>
      </c>
      <c r="D4" s="28">
        <v>4965828351</v>
      </c>
      <c r="E4" s="9">
        <f t="shared" ref="E4" si="1">+D4/C4</f>
        <v>0.32323219101744127</v>
      </c>
      <c r="F4" s="28">
        <v>10397209394</v>
      </c>
      <c r="G4" s="10">
        <f t="shared" ref="G4" si="2">+F4/C4</f>
        <v>0.67676780898255873</v>
      </c>
      <c r="H4" s="28">
        <v>7023299361</v>
      </c>
      <c r="I4" s="10">
        <f t="shared" ref="I4" si="3">+H4/F4</f>
        <v>0.67549850107404696</v>
      </c>
    </row>
    <row r="5" spans="2:9" x14ac:dyDescent="0.25">
      <c r="B5" s="29"/>
      <c r="C5" s="30"/>
      <c r="D5" s="31"/>
      <c r="E5" s="32"/>
      <c r="F5" s="31"/>
      <c r="G5" s="33"/>
      <c r="H5" s="31"/>
      <c r="I5" s="33"/>
    </row>
    <row r="6" spans="2:9" ht="17.25" customHeight="1" x14ac:dyDescent="0.25">
      <c r="B6" s="5" t="s">
        <v>3</v>
      </c>
      <c r="C6" s="3">
        <f>D6+F6</f>
        <v>151483419.48000002</v>
      </c>
      <c r="D6" s="4">
        <v>68207419.480000004</v>
      </c>
      <c r="E6" s="9">
        <f>+D6/C6</f>
        <v>0.45026326784896259</v>
      </c>
      <c r="F6" s="3">
        <v>83276000</v>
      </c>
      <c r="G6" s="10">
        <f>+F6/C6</f>
        <v>0.54973673215103736</v>
      </c>
      <c r="H6" s="3">
        <v>51515057.369999997</v>
      </c>
      <c r="I6" s="10">
        <f>+H6/F6</f>
        <v>0.61860628956722219</v>
      </c>
    </row>
    <row r="7" spans="2:9" ht="15.75" customHeight="1" x14ac:dyDescent="0.25">
      <c r="B7" s="5" t="s">
        <v>4</v>
      </c>
      <c r="C7" s="3">
        <f t="shared" ref="C7:C38" si="4">D7+F7</f>
        <v>469654626.60000002</v>
      </c>
      <c r="D7" s="3">
        <v>225133463.97</v>
      </c>
      <c r="E7" s="9">
        <f t="shared" ref="E7:E38" si="5">+D7/C7</f>
        <v>0.47935962134520571</v>
      </c>
      <c r="F7" s="3">
        <v>244521162.63</v>
      </c>
      <c r="G7" s="10">
        <f t="shared" ref="G7:G38" si="6">+F7/C7</f>
        <v>0.52064037865479418</v>
      </c>
      <c r="H7" s="3">
        <v>103019256.79000001</v>
      </c>
      <c r="I7" s="10">
        <f t="shared" ref="I7:I38" si="7">+H7/F7</f>
        <v>0.42131018715089613</v>
      </c>
    </row>
    <row r="8" spans="2:9" ht="15.75" customHeight="1" x14ac:dyDescent="0.25">
      <c r="B8" s="5" t="s">
        <v>5</v>
      </c>
      <c r="C8" s="3">
        <f t="shared" si="4"/>
        <v>86552297.079999998</v>
      </c>
      <c r="D8" s="3">
        <v>28509773.550000001</v>
      </c>
      <c r="E8" s="9">
        <f t="shared" si="5"/>
        <v>0.32939360954970975</v>
      </c>
      <c r="F8" s="3">
        <v>58042523.530000001</v>
      </c>
      <c r="G8" s="10">
        <f t="shared" si="6"/>
        <v>0.67060639045029036</v>
      </c>
      <c r="H8" s="3">
        <v>43139047.049999997</v>
      </c>
      <c r="I8" s="10">
        <f t="shared" si="7"/>
        <v>0.74323176227344845</v>
      </c>
    </row>
    <row r="9" spans="2:9" ht="13.5" customHeight="1" x14ac:dyDescent="0.25">
      <c r="B9" s="5" t="s">
        <v>6</v>
      </c>
      <c r="C9" s="3">
        <f t="shared" si="4"/>
        <v>132498963</v>
      </c>
      <c r="D9" s="3">
        <v>59204974.75</v>
      </c>
      <c r="E9" s="9">
        <f t="shared" si="5"/>
        <v>0.44683349521761917</v>
      </c>
      <c r="F9" s="3">
        <v>73293988.25</v>
      </c>
      <c r="G9" s="10">
        <f t="shared" si="6"/>
        <v>0.55316650478238083</v>
      </c>
      <c r="H9" s="3">
        <v>49843988.25</v>
      </c>
      <c r="I9" s="10">
        <f t="shared" si="7"/>
        <v>0.68005561492964606</v>
      </c>
    </row>
    <row r="10" spans="2:9" ht="15.75" customHeight="1" x14ac:dyDescent="0.25">
      <c r="B10" s="5" t="s">
        <v>7</v>
      </c>
      <c r="C10" s="3">
        <f t="shared" si="4"/>
        <v>260355403</v>
      </c>
      <c r="D10" s="3">
        <v>117503309</v>
      </c>
      <c r="E10" s="9">
        <f t="shared" si="5"/>
        <v>0.45131888044589574</v>
      </c>
      <c r="F10" s="3">
        <v>142852094</v>
      </c>
      <c r="G10" s="10">
        <f t="shared" si="6"/>
        <v>0.54868111955410426</v>
      </c>
      <c r="H10" s="3">
        <v>64680000</v>
      </c>
      <c r="I10" s="10">
        <f t="shared" si="7"/>
        <v>0.452776002009463</v>
      </c>
    </row>
    <row r="11" spans="2:9" ht="16.5" x14ac:dyDescent="0.25">
      <c r="B11" s="5" t="s">
        <v>8</v>
      </c>
      <c r="C11" s="3">
        <f t="shared" si="4"/>
        <v>63942574.939999998</v>
      </c>
      <c r="D11" s="3">
        <v>29073646.239999998</v>
      </c>
      <c r="E11" s="9">
        <f t="shared" si="5"/>
        <v>0.45468369497601591</v>
      </c>
      <c r="F11" s="3">
        <v>34868928.700000003</v>
      </c>
      <c r="G11" s="10">
        <f t="shared" si="6"/>
        <v>0.54531630502398409</v>
      </c>
      <c r="H11" s="3">
        <v>29036574.940000001</v>
      </c>
      <c r="I11" s="10">
        <f t="shared" si="7"/>
        <v>0.83273493114229225</v>
      </c>
    </row>
    <row r="12" spans="2:9" ht="16.5" x14ac:dyDescent="0.25">
      <c r="B12" s="5" t="s">
        <v>9</v>
      </c>
      <c r="C12" s="3">
        <f t="shared" si="4"/>
        <v>142115791.78</v>
      </c>
      <c r="D12" s="3">
        <v>40735338.079999998</v>
      </c>
      <c r="E12" s="9">
        <f t="shared" si="5"/>
        <v>0.28663484592239874</v>
      </c>
      <c r="F12" s="3">
        <v>101380453.7</v>
      </c>
      <c r="G12" s="10">
        <f t="shared" si="6"/>
        <v>0.71336515407760126</v>
      </c>
      <c r="H12" s="3">
        <v>73523447.5</v>
      </c>
      <c r="I12" s="10">
        <f t="shared" si="7"/>
        <v>0.72522310580269178</v>
      </c>
    </row>
    <row r="13" spans="2:9" ht="14.25" customHeight="1" x14ac:dyDescent="0.25">
      <c r="B13" s="5" t="s">
        <v>10</v>
      </c>
      <c r="C13" s="3">
        <f t="shared" si="4"/>
        <v>229451691.65999997</v>
      </c>
      <c r="D13" s="3">
        <v>146488208.13999999</v>
      </c>
      <c r="E13" s="9">
        <f t="shared" si="5"/>
        <v>0.63842723093567455</v>
      </c>
      <c r="F13" s="3">
        <v>82963483.519999996</v>
      </c>
      <c r="G13" s="10">
        <f t="shared" si="6"/>
        <v>0.36157276906432551</v>
      </c>
      <c r="H13" s="3">
        <v>64264506.890000001</v>
      </c>
      <c r="I13" s="10">
        <f t="shared" si="7"/>
        <v>0.77461196376243968</v>
      </c>
    </row>
    <row r="14" spans="2:9" ht="16.5" x14ac:dyDescent="0.25">
      <c r="B14" s="5" t="s">
        <v>0</v>
      </c>
      <c r="C14" s="3">
        <f t="shared" si="4"/>
        <v>265193803.75999999</v>
      </c>
      <c r="D14" s="3">
        <v>89639488</v>
      </c>
      <c r="E14" s="9">
        <f t="shared" si="5"/>
        <v>0.33801501667483758</v>
      </c>
      <c r="F14" s="3">
        <v>175554315.75999999</v>
      </c>
      <c r="G14" s="10">
        <f t="shared" si="6"/>
        <v>0.66198498332516242</v>
      </c>
      <c r="H14" s="3">
        <v>99591721.900000006</v>
      </c>
      <c r="I14" s="10">
        <f t="shared" si="7"/>
        <v>0.56729862475241954</v>
      </c>
    </row>
    <row r="15" spans="2:9" ht="13.5" customHeight="1" x14ac:dyDescent="0.25">
      <c r="B15" s="5" t="s">
        <v>11</v>
      </c>
      <c r="C15" s="3">
        <f t="shared" si="4"/>
        <v>328603376.05000001</v>
      </c>
      <c r="D15" s="3">
        <v>147485760</v>
      </c>
      <c r="E15" s="9">
        <f t="shared" si="5"/>
        <v>0.44882606433586575</v>
      </c>
      <c r="F15" s="3">
        <v>181117616.05000001</v>
      </c>
      <c r="G15" s="10">
        <f t="shared" si="6"/>
        <v>0.5511739356641342</v>
      </c>
      <c r="H15" s="3">
        <v>131450280.05</v>
      </c>
      <c r="I15" s="10">
        <f t="shared" si="7"/>
        <v>0.72577302482664818</v>
      </c>
    </row>
    <row r="16" spans="2:9" ht="14.25" customHeight="1" x14ac:dyDescent="0.25">
      <c r="B16" s="5" t="s">
        <v>12</v>
      </c>
      <c r="C16" s="3">
        <f t="shared" si="4"/>
        <v>283445000</v>
      </c>
      <c r="D16" s="3">
        <v>138614980.25999999</v>
      </c>
      <c r="E16" s="9">
        <f t="shared" si="5"/>
        <v>0.48903660413836897</v>
      </c>
      <c r="F16" s="3">
        <v>144830019.74000001</v>
      </c>
      <c r="G16" s="10">
        <f t="shared" si="6"/>
        <v>0.51096339586163109</v>
      </c>
      <c r="H16" s="3">
        <v>120163850.06</v>
      </c>
      <c r="I16" s="10">
        <f t="shared" si="7"/>
        <v>0.82968883299000507</v>
      </c>
    </row>
    <row r="17" spans="2:9" ht="16.5" x14ac:dyDescent="0.25">
      <c r="B17" s="5" t="s">
        <v>13</v>
      </c>
      <c r="C17" s="3">
        <f t="shared" si="4"/>
        <v>110460252</v>
      </c>
      <c r="D17" s="3">
        <v>33970073</v>
      </c>
      <c r="E17" s="9">
        <f t="shared" si="5"/>
        <v>0.30753209760919248</v>
      </c>
      <c r="F17" s="3">
        <v>76490179</v>
      </c>
      <c r="G17" s="10">
        <f t="shared" si="6"/>
        <v>0.69246790239080747</v>
      </c>
      <c r="H17" s="3">
        <v>56189230</v>
      </c>
      <c r="I17" s="10">
        <f t="shared" si="7"/>
        <v>0.73459404507342052</v>
      </c>
    </row>
    <row r="18" spans="2:9" ht="16.5" x14ac:dyDescent="0.25">
      <c r="B18" s="5" t="s">
        <v>1</v>
      </c>
      <c r="C18" s="3">
        <f t="shared" si="4"/>
        <v>185646263</v>
      </c>
      <c r="D18" s="3">
        <v>99646373</v>
      </c>
      <c r="E18" s="9">
        <f t="shared" si="5"/>
        <v>0.53675399326513784</v>
      </c>
      <c r="F18" s="3">
        <v>85999890</v>
      </c>
      <c r="G18" s="10">
        <f t="shared" si="6"/>
        <v>0.46324600673486221</v>
      </c>
      <c r="H18" s="3">
        <v>54109971</v>
      </c>
      <c r="I18" s="10">
        <f t="shared" si="7"/>
        <v>0.62918651407577386</v>
      </c>
    </row>
    <row r="19" spans="2:9" ht="16.5" x14ac:dyDescent="0.25">
      <c r="B19" s="5" t="s">
        <v>14</v>
      </c>
      <c r="C19" s="3">
        <f t="shared" si="4"/>
        <v>1164025367</v>
      </c>
      <c r="D19" s="3">
        <v>658977191.74000001</v>
      </c>
      <c r="E19" s="9">
        <f t="shared" si="5"/>
        <v>0.56611927061208112</v>
      </c>
      <c r="F19" s="3">
        <v>505048175.25999999</v>
      </c>
      <c r="G19" s="10">
        <f t="shared" si="6"/>
        <v>0.43388072938791888</v>
      </c>
      <c r="H19" s="3">
        <v>386017993.47000003</v>
      </c>
      <c r="I19" s="10">
        <f t="shared" si="7"/>
        <v>0.76431915286354035</v>
      </c>
    </row>
    <row r="20" spans="2:9" ht="18.75" customHeight="1" x14ac:dyDescent="0.25">
      <c r="B20" s="5" t="s">
        <v>15</v>
      </c>
      <c r="C20" s="3">
        <f t="shared" si="4"/>
        <v>286324768.50999999</v>
      </c>
      <c r="D20" s="3">
        <v>201450714.19999999</v>
      </c>
      <c r="E20" s="9">
        <f t="shared" si="5"/>
        <v>0.70357417993673943</v>
      </c>
      <c r="F20" s="14">
        <v>84874054.310000002</v>
      </c>
      <c r="G20" s="10">
        <f t="shared" si="6"/>
        <v>0.29642582006326063</v>
      </c>
      <c r="H20" s="3">
        <v>65547634.18</v>
      </c>
      <c r="I20" s="10">
        <f t="shared" si="7"/>
        <v>0.77229295469483739</v>
      </c>
    </row>
    <row r="21" spans="2:9" ht="16.5" x14ac:dyDescent="0.25">
      <c r="B21" s="5" t="s">
        <v>16</v>
      </c>
      <c r="C21" s="3">
        <f t="shared" si="4"/>
        <v>176749063.12</v>
      </c>
      <c r="D21" s="3">
        <v>82639000</v>
      </c>
      <c r="E21" s="9">
        <f t="shared" si="5"/>
        <v>0.46754986160177842</v>
      </c>
      <c r="F21" s="3">
        <v>94110063.120000005</v>
      </c>
      <c r="G21" s="10">
        <f t="shared" si="6"/>
        <v>0.53245013839822153</v>
      </c>
      <c r="H21" s="3">
        <v>66857158.25</v>
      </c>
      <c r="I21" s="10">
        <f t="shared" si="7"/>
        <v>0.71041455114901209</v>
      </c>
    </row>
    <row r="22" spans="2:9" ht="16.5" x14ac:dyDescent="0.25">
      <c r="B22" s="5" t="s">
        <v>17</v>
      </c>
      <c r="C22" s="3">
        <f t="shared" si="4"/>
        <v>84568553.469999999</v>
      </c>
      <c r="D22" s="3">
        <v>45944340.420000002</v>
      </c>
      <c r="E22" s="9">
        <f t="shared" si="5"/>
        <v>0.5432792513862541</v>
      </c>
      <c r="F22" s="3">
        <v>38624213.049999997</v>
      </c>
      <c r="G22" s="10">
        <f t="shared" si="6"/>
        <v>0.4567207486137459</v>
      </c>
      <c r="H22" s="3">
        <v>31926098.050000001</v>
      </c>
      <c r="I22" s="10">
        <f t="shared" si="7"/>
        <v>0.82658248618996788</v>
      </c>
    </row>
    <row r="23" spans="2:9" ht="15" customHeight="1" x14ac:dyDescent="0.25">
      <c r="B23" s="5" t="s">
        <v>18</v>
      </c>
      <c r="C23" s="3">
        <f t="shared" si="4"/>
        <v>378751300</v>
      </c>
      <c r="D23" s="3">
        <v>216443839</v>
      </c>
      <c r="E23" s="9">
        <f t="shared" si="5"/>
        <v>0.57146692037756697</v>
      </c>
      <c r="F23" s="3">
        <v>162307461</v>
      </c>
      <c r="G23" s="10">
        <f t="shared" si="6"/>
        <v>0.42853307962243298</v>
      </c>
      <c r="H23" s="12">
        <v>129203230</v>
      </c>
      <c r="I23" s="10">
        <f t="shared" si="7"/>
        <v>0.79603999227121169</v>
      </c>
    </row>
    <row r="24" spans="2:9" ht="16.5" x14ac:dyDescent="0.25">
      <c r="B24" s="5" t="s">
        <v>19</v>
      </c>
      <c r="C24" s="3">
        <f t="shared" si="4"/>
        <v>231447161.79000002</v>
      </c>
      <c r="D24" s="3">
        <v>158195935.03</v>
      </c>
      <c r="E24" s="9">
        <f t="shared" si="5"/>
        <v>0.6835077769220459</v>
      </c>
      <c r="F24" s="3">
        <v>73251226.760000005</v>
      </c>
      <c r="G24" s="10">
        <f t="shared" si="6"/>
        <v>0.31649222307795405</v>
      </c>
      <c r="H24" s="3">
        <v>55364405.390000001</v>
      </c>
      <c r="I24" s="10">
        <f t="shared" si="7"/>
        <v>0.75581540185525753</v>
      </c>
    </row>
    <row r="25" spans="2:9" ht="16.5" x14ac:dyDescent="0.25">
      <c r="B25" s="6" t="s">
        <v>20</v>
      </c>
      <c r="C25" s="3">
        <f t="shared" si="4"/>
        <v>320663239</v>
      </c>
      <c r="D25" s="3">
        <v>248246222</v>
      </c>
      <c r="E25" s="9">
        <f t="shared" si="5"/>
        <v>0.77416489265861876</v>
      </c>
      <c r="F25" s="3">
        <v>72417017</v>
      </c>
      <c r="G25" s="10">
        <f t="shared" si="6"/>
        <v>0.22583510734138129</v>
      </c>
      <c r="H25" s="3">
        <v>52570844</v>
      </c>
      <c r="I25" s="10">
        <f t="shared" si="7"/>
        <v>0.72594600244304452</v>
      </c>
    </row>
    <row r="26" spans="2:9" ht="18.75" customHeight="1" x14ac:dyDescent="0.25">
      <c r="B26" s="5" t="s">
        <v>21</v>
      </c>
      <c r="C26" s="3">
        <f t="shared" si="4"/>
        <v>155418698</v>
      </c>
      <c r="D26" s="3">
        <v>90727263.290000007</v>
      </c>
      <c r="E26" s="9">
        <f t="shared" si="5"/>
        <v>0.58376028404252878</v>
      </c>
      <c r="F26" s="3">
        <v>64691434.709999993</v>
      </c>
      <c r="G26" s="10">
        <f t="shared" si="6"/>
        <v>0.41623971595747117</v>
      </c>
      <c r="H26" s="3">
        <v>52926870.039999999</v>
      </c>
      <c r="I26" s="10">
        <f t="shared" si="7"/>
        <v>0.8181433952927708</v>
      </c>
    </row>
    <row r="27" spans="2:9" ht="18" customHeight="1" x14ac:dyDescent="0.25">
      <c r="B27" s="5" t="s">
        <v>22</v>
      </c>
      <c r="C27" s="3">
        <f t="shared" si="4"/>
        <v>290755173</v>
      </c>
      <c r="D27" s="3">
        <v>160343800</v>
      </c>
      <c r="E27" s="9">
        <f t="shared" si="5"/>
        <v>0.55147359321445333</v>
      </c>
      <c r="F27" s="3">
        <v>130411373</v>
      </c>
      <c r="G27" s="10">
        <f t="shared" si="6"/>
        <v>0.44852640678554667</v>
      </c>
      <c r="H27" s="3">
        <v>81892132.969999999</v>
      </c>
      <c r="I27" s="10">
        <f t="shared" si="7"/>
        <v>0.62795238702072398</v>
      </c>
    </row>
    <row r="28" spans="2:9" ht="18" customHeight="1" x14ac:dyDescent="0.25">
      <c r="B28" s="5" t="s">
        <v>23</v>
      </c>
      <c r="C28" s="3">
        <f t="shared" si="4"/>
        <v>163000105</v>
      </c>
      <c r="D28" s="3">
        <v>110500000</v>
      </c>
      <c r="E28" s="9">
        <f t="shared" si="5"/>
        <v>0.67791367373659051</v>
      </c>
      <c r="F28" s="3">
        <v>52500105</v>
      </c>
      <c r="G28" s="10">
        <f t="shared" si="6"/>
        <v>0.32208632626340944</v>
      </c>
      <c r="H28" s="3">
        <v>48477688.109999999</v>
      </c>
      <c r="I28" s="10">
        <f t="shared" si="7"/>
        <v>0.92338268866319406</v>
      </c>
    </row>
    <row r="29" spans="2:9" ht="16.5" x14ac:dyDescent="0.25">
      <c r="B29" s="5" t="s">
        <v>24</v>
      </c>
      <c r="C29" s="3">
        <f t="shared" si="4"/>
        <v>171757781</v>
      </c>
      <c r="D29" s="3">
        <v>115705566</v>
      </c>
      <c r="E29" s="9">
        <f t="shared" si="5"/>
        <v>0.67365545436337471</v>
      </c>
      <c r="F29" s="3">
        <v>56052215</v>
      </c>
      <c r="G29" s="10">
        <f t="shared" si="6"/>
        <v>0.32634454563662535</v>
      </c>
      <c r="H29" s="3">
        <v>43273152</v>
      </c>
      <c r="I29" s="10">
        <f t="shared" si="7"/>
        <v>0.77201502206469452</v>
      </c>
    </row>
    <row r="30" spans="2:9" ht="16.5" x14ac:dyDescent="0.25">
      <c r="B30" s="5" t="s">
        <v>25</v>
      </c>
      <c r="C30" s="3">
        <f t="shared" si="4"/>
        <v>276050280.81999999</v>
      </c>
      <c r="D30" s="3">
        <v>116643659.84</v>
      </c>
      <c r="E30" s="9">
        <f t="shared" si="5"/>
        <v>0.42254497801455998</v>
      </c>
      <c r="F30" s="3">
        <v>159406620.97999999</v>
      </c>
      <c r="G30" s="10">
        <f t="shared" si="6"/>
        <v>0.57745502198544008</v>
      </c>
      <c r="H30" s="3">
        <v>142545139</v>
      </c>
      <c r="I30" s="10">
        <f t="shared" si="7"/>
        <v>0.89422345272524462</v>
      </c>
    </row>
    <row r="31" spans="2:9" ht="18" customHeight="1" x14ac:dyDescent="0.25">
      <c r="B31" s="5" t="s">
        <v>26</v>
      </c>
      <c r="C31" s="3">
        <f t="shared" si="4"/>
        <v>120000000</v>
      </c>
      <c r="D31" s="15">
        <v>45779109.700000003</v>
      </c>
      <c r="E31" s="16">
        <f t="shared" si="5"/>
        <v>0.38149258083333337</v>
      </c>
      <c r="F31" s="13">
        <v>74220890.299999997</v>
      </c>
      <c r="G31" s="17">
        <f t="shared" si="6"/>
        <v>0.61850741916666663</v>
      </c>
      <c r="H31" s="37">
        <f>F31*0.7</f>
        <v>51954623.209999993</v>
      </c>
      <c r="I31" s="10">
        <f t="shared" si="7"/>
        <v>0.7</v>
      </c>
    </row>
    <row r="32" spans="2:9" ht="16.5" customHeight="1" x14ac:dyDescent="0.25">
      <c r="B32" s="5" t="s">
        <v>27</v>
      </c>
      <c r="C32" s="3">
        <f t="shared" si="4"/>
        <v>613203071.78999996</v>
      </c>
      <c r="D32" s="18">
        <v>196126938.16999999</v>
      </c>
      <c r="E32" s="9">
        <f t="shared" si="5"/>
        <v>0.3198401103854327</v>
      </c>
      <c r="F32" s="18">
        <v>417076133.62</v>
      </c>
      <c r="G32" s="10">
        <f t="shared" si="6"/>
        <v>0.68015988961456741</v>
      </c>
      <c r="H32" s="18">
        <v>199167268.40000001</v>
      </c>
      <c r="I32" s="10">
        <f t="shared" si="7"/>
        <v>0.47753216342381805</v>
      </c>
    </row>
    <row r="33" spans="2:9" ht="18.75" customHeight="1" x14ac:dyDescent="0.25">
      <c r="B33" s="5" t="s">
        <v>28</v>
      </c>
      <c r="C33" s="3">
        <f t="shared" si="4"/>
        <v>80000000</v>
      </c>
      <c r="D33" s="18">
        <v>49943711</v>
      </c>
      <c r="E33" s="9">
        <f t="shared" si="5"/>
        <v>0.62429638750000005</v>
      </c>
      <c r="F33" s="18">
        <v>30056289</v>
      </c>
      <c r="G33" s="10">
        <f t="shared" si="6"/>
        <v>0.37570361250000001</v>
      </c>
      <c r="H33" s="18">
        <v>30056289</v>
      </c>
      <c r="I33" s="10">
        <f t="shared" si="7"/>
        <v>1</v>
      </c>
    </row>
    <row r="34" spans="2:9" ht="16.5" x14ac:dyDescent="0.25">
      <c r="B34" s="5" t="s">
        <v>29</v>
      </c>
      <c r="C34" s="3">
        <f>D34+F34</f>
        <v>551190878</v>
      </c>
      <c r="D34" s="18">
        <v>337806709</v>
      </c>
      <c r="E34" s="9">
        <f>+D34/C34</f>
        <v>0.61286701664173771</v>
      </c>
      <c r="F34" s="18">
        <v>213384169</v>
      </c>
      <c r="G34" s="10">
        <f t="shared" si="6"/>
        <v>0.38713298335826235</v>
      </c>
      <c r="H34" s="19">
        <v>185179364</v>
      </c>
      <c r="I34" s="10">
        <f t="shared" si="7"/>
        <v>0.86782147367267903</v>
      </c>
    </row>
    <row r="35" spans="2:9" ht="16.5" x14ac:dyDescent="0.25">
      <c r="B35" s="5" t="s">
        <v>2</v>
      </c>
      <c r="C35" s="3">
        <f t="shared" si="4"/>
        <v>196787555.26999998</v>
      </c>
      <c r="D35" s="18">
        <v>87036638.109999999</v>
      </c>
      <c r="E35" s="9">
        <f t="shared" si="5"/>
        <v>0.44228730821205858</v>
      </c>
      <c r="F35" s="18">
        <v>109750917.16</v>
      </c>
      <c r="G35" s="10">
        <f t="shared" si="6"/>
        <v>0.55771269178794147</v>
      </c>
      <c r="H35" s="18">
        <v>76807697.359999999</v>
      </c>
      <c r="I35" s="10">
        <f t="shared" si="7"/>
        <v>0.69983649656454494</v>
      </c>
    </row>
    <row r="36" spans="2:9" ht="15" customHeight="1" x14ac:dyDescent="0.25">
      <c r="B36" s="5" t="s">
        <v>30</v>
      </c>
      <c r="C36" s="3">
        <f>D36+F36</f>
        <v>114604496</v>
      </c>
      <c r="D36" s="18">
        <v>64495077</v>
      </c>
      <c r="E36" s="9">
        <f>+D36/C36</f>
        <v>0.5627621886666645</v>
      </c>
      <c r="F36" s="18">
        <v>50109419</v>
      </c>
      <c r="G36" s="10">
        <f t="shared" si="6"/>
        <v>0.43723781133333545</v>
      </c>
      <c r="H36" s="20">
        <v>42278499.880000003</v>
      </c>
      <c r="I36" s="10">
        <f t="shared" si="7"/>
        <v>0.84372360972694582</v>
      </c>
    </row>
    <row r="37" spans="2:9" ht="19.5" customHeight="1" x14ac:dyDescent="0.25">
      <c r="B37" s="6" t="s">
        <v>31</v>
      </c>
      <c r="C37" s="15">
        <f t="shared" si="4"/>
        <v>1425469792.29</v>
      </c>
      <c r="D37" s="15">
        <v>465350160</v>
      </c>
      <c r="E37" s="16">
        <f t="shared" si="5"/>
        <v>0.32645389086247883</v>
      </c>
      <c r="F37" s="15">
        <v>960119632.28999996</v>
      </c>
      <c r="G37" s="17">
        <f t="shared" si="6"/>
        <v>0.67354610913752122</v>
      </c>
      <c r="H37" s="15">
        <v>704130418.35000002</v>
      </c>
      <c r="I37" s="10">
        <f t="shared" si="7"/>
        <v>0.73337779446355544</v>
      </c>
    </row>
    <row r="38" spans="2:9" x14ac:dyDescent="0.25">
      <c r="B38" s="26" t="s">
        <v>77</v>
      </c>
      <c r="C38" s="22">
        <f t="shared" si="4"/>
        <v>9510170746.4099998</v>
      </c>
      <c r="D38" s="22">
        <f>SUM(D6:D37)</f>
        <v>4676568681.9700003</v>
      </c>
      <c r="E38" s="25">
        <f t="shared" si="5"/>
        <v>0.49174392412831924</v>
      </c>
      <c r="F38" s="22">
        <f>SUM(F6:F37)</f>
        <v>4833602064.4400005</v>
      </c>
      <c r="G38" s="24">
        <f t="shared" si="6"/>
        <v>0.50825607587168087</v>
      </c>
      <c r="H38" s="23">
        <f>SUM(H6:H37)</f>
        <v>3386703437.46</v>
      </c>
      <c r="I38" s="24">
        <f t="shared" si="7"/>
        <v>0.70065830664369522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9"/>
  <sheetViews>
    <sheetView topLeftCell="G79" workbookViewId="0">
      <selection activeCell="K43" sqref="K43:L44"/>
    </sheetView>
  </sheetViews>
  <sheetFormatPr baseColWidth="10" defaultRowHeight="15" x14ac:dyDescent="0.25"/>
  <cols>
    <col min="2" max="2" width="13.28515625" customWidth="1"/>
    <col min="3" max="4" width="19.5703125" customWidth="1"/>
    <col min="5" max="5" width="18.7109375" customWidth="1"/>
    <col min="6" max="6" width="18.85546875" customWidth="1"/>
    <col min="7" max="7" width="18.7109375" customWidth="1"/>
    <col min="9" max="9" width="13.28515625" customWidth="1"/>
    <col min="10" max="10" width="17.85546875" bestFit="1" customWidth="1"/>
    <col min="11" max="11" width="17.85546875" customWidth="1"/>
    <col min="12" max="13" width="17.85546875" bestFit="1" customWidth="1"/>
  </cols>
  <sheetData>
    <row r="3" spans="2:7" ht="75" x14ac:dyDescent="0.25">
      <c r="B3" s="47" t="s">
        <v>94</v>
      </c>
      <c r="C3" s="47" t="s">
        <v>93</v>
      </c>
      <c r="D3" s="47"/>
      <c r="E3" s="47" t="s">
        <v>91</v>
      </c>
      <c r="F3" s="47" t="s">
        <v>92</v>
      </c>
      <c r="G3" s="47" t="s">
        <v>96</v>
      </c>
    </row>
    <row r="4" spans="2:7" ht="7.5" customHeight="1" x14ac:dyDescent="0.25">
      <c r="B4" s="44"/>
      <c r="C4" s="44"/>
      <c r="D4" s="44"/>
      <c r="E4" s="44"/>
      <c r="F4" s="44"/>
      <c r="G4" s="44"/>
    </row>
    <row r="5" spans="2:7" x14ac:dyDescent="0.25">
      <c r="B5" s="44" t="s">
        <v>32</v>
      </c>
      <c r="C5" s="45">
        <v>15363037745</v>
      </c>
      <c r="D5" s="45"/>
      <c r="E5" s="45">
        <v>4965828351</v>
      </c>
      <c r="F5" s="45">
        <v>10397209394</v>
      </c>
      <c r="G5" s="45">
        <v>7023299361</v>
      </c>
    </row>
    <row r="6" spans="2:7" ht="5.25" customHeight="1" x14ac:dyDescent="0.25">
      <c r="C6" s="13"/>
      <c r="D6" s="13"/>
      <c r="E6" s="13"/>
      <c r="F6" s="13"/>
      <c r="G6" s="13"/>
    </row>
    <row r="7" spans="2:7" x14ac:dyDescent="0.25">
      <c r="B7" t="s">
        <v>98</v>
      </c>
      <c r="C7" s="13">
        <v>151483419.48000002</v>
      </c>
      <c r="D7" s="13"/>
      <c r="E7" s="13">
        <v>68207419.480000004</v>
      </c>
      <c r="F7" s="13">
        <v>83276000</v>
      </c>
      <c r="G7" s="13">
        <v>51515057.369999997</v>
      </c>
    </row>
    <row r="8" spans="2:7" x14ac:dyDescent="0.25">
      <c r="B8" t="s">
        <v>99</v>
      </c>
      <c r="C8" s="13">
        <v>469654626.60000002</v>
      </c>
      <c r="D8" s="13"/>
      <c r="E8" s="13">
        <v>225133463.97</v>
      </c>
      <c r="F8" s="13">
        <v>244521162.63</v>
      </c>
      <c r="G8" s="13">
        <v>103019256.79000001</v>
      </c>
    </row>
    <row r="9" spans="2:7" x14ac:dyDescent="0.25">
      <c r="B9" t="s">
        <v>100</v>
      </c>
      <c r="C9" s="13">
        <v>86552297.079999998</v>
      </c>
      <c r="D9" s="13"/>
      <c r="E9" s="13">
        <v>28509773.550000001</v>
      </c>
      <c r="F9" s="13">
        <v>58042523.530000001</v>
      </c>
      <c r="G9" s="13">
        <v>43139047.049999997</v>
      </c>
    </row>
    <row r="10" spans="2:7" x14ac:dyDescent="0.25">
      <c r="B10" t="s">
        <v>101</v>
      </c>
      <c r="C10" s="13">
        <v>132498963</v>
      </c>
      <c r="D10" s="13"/>
      <c r="E10" s="13">
        <v>59204974.75</v>
      </c>
      <c r="F10" s="13">
        <v>73293988.25</v>
      </c>
      <c r="G10" s="13">
        <v>49843988.25</v>
      </c>
    </row>
    <row r="11" spans="2:7" x14ac:dyDescent="0.25">
      <c r="B11" t="s">
        <v>102</v>
      </c>
      <c r="C11" s="13">
        <v>260355403</v>
      </c>
      <c r="D11" s="13"/>
      <c r="E11" s="13">
        <v>117503309</v>
      </c>
      <c r="F11" s="13">
        <v>142852094</v>
      </c>
      <c r="G11" s="13">
        <v>64680000</v>
      </c>
    </row>
    <row r="12" spans="2:7" x14ac:dyDescent="0.25">
      <c r="B12" t="s">
        <v>103</v>
      </c>
      <c r="C12" s="13">
        <v>63942574.939999998</v>
      </c>
      <c r="D12" s="13"/>
      <c r="E12" s="13">
        <v>29073646.239999998</v>
      </c>
      <c r="F12" s="13">
        <v>34868928.700000003</v>
      </c>
      <c r="G12" s="13">
        <v>29036574.940000001</v>
      </c>
    </row>
    <row r="13" spans="2:7" x14ac:dyDescent="0.25">
      <c r="B13" t="s">
        <v>104</v>
      </c>
      <c r="C13" s="13">
        <v>142115791.78</v>
      </c>
      <c r="D13" s="13"/>
      <c r="E13" s="13">
        <v>40735338.079999998</v>
      </c>
      <c r="F13" s="13">
        <v>101380453.7</v>
      </c>
      <c r="G13" s="13">
        <v>73523447.5</v>
      </c>
    </row>
    <row r="14" spans="2:7" x14ac:dyDescent="0.25">
      <c r="B14" t="s">
        <v>105</v>
      </c>
      <c r="C14" s="13">
        <v>229451691.65999997</v>
      </c>
      <c r="D14" s="13"/>
      <c r="E14" s="13">
        <v>146488208.13999999</v>
      </c>
      <c r="F14" s="13">
        <v>82963483.519999996</v>
      </c>
      <c r="G14" s="13">
        <v>64264506.890000001</v>
      </c>
    </row>
    <row r="15" spans="2:7" x14ac:dyDescent="0.25">
      <c r="B15" t="s">
        <v>106</v>
      </c>
      <c r="C15" s="13">
        <v>265193803.75999999</v>
      </c>
      <c r="D15" s="13"/>
      <c r="E15" s="13">
        <v>89639488</v>
      </c>
      <c r="F15" s="13">
        <v>175554315.75999999</v>
      </c>
      <c r="G15" s="13">
        <v>99591721.900000006</v>
      </c>
    </row>
    <row r="16" spans="2:7" x14ac:dyDescent="0.25">
      <c r="B16" t="s">
        <v>107</v>
      </c>
      <c r="C16" s="13">
        <v>328603376.05000001</v>
      </c>
      <c r="D16" s="13"/>
      <c r="E16" s="13">
        <v>147485760</v>
      </c>
      <c r="F16" s="13">
        <v>181117616.05000001</v>
      </c>
      <c r="G16" s="13">
        <v>131450280.05</v>
      </c>
    </row>
    <row r="17" spans="2:7" x14ac:dyDescent="0.25">
      <c r="B17" t="s">
        <v>108</v>
      </c>
      <c r="C17" s="13">
        <v>283445000</v>
      </c>
      <c r="D17" s="13"/>
      <c r="E17" s="13">
        <v>138614980.25999999</v>
      </c>
      <c r="F17" s="13">
        <v>144830019.74000001</v>
      </c>
      <c r="G17" s="13">
        <v>120163850.06</v>
      </c>
    </row>
    <row r="18" spans="2:7" x14ac:dyDescent="0.25">
      <c r="B18" t="s">
        <v>109</v>
      </c>
      <c r="C18" s="13">
        <v>110460252</v>
      </c>
      <c r="D18" s="13"/>
      <c r="E18" s="13">
        <v>33970073</v>
      </c>
      <c r="F18" s="13">
        <v>76490179</v>
      </c>
      <c r="G18" s="13">
        <v>56189230</v>
      </c>
    </row>
    <row r="19" spans="2:7" x14ac:dyDescent="0.25">
      <c r="B19" t="s">
        <v>110</v>
      </c>
      <c r="C19" s="13">
        <v>185646263</v>
      </c>
      <c r="D19" s="13"/>
      <c r="E19" s="13">
        <v>99646373</v>
      </c>
      <c r="F19" s="13">
        <v>85999890</v>
      </c>
      <c r="G19" s="13">
        <v>54109971</v>
      </c>
    </row>
    <row r="20" spans="2:7" x14ac:dyDescent="0.25">
      <c r="B20" t="s">
        <v>111</v>
      </c>
      <c r="C20" s="13">
        <v>1164025367</v>
      </c>
      <c r="D20" s="13"/>
      <c r="E20" s="13">
        <v>658977191.74000001</v>
      </c>
      <c r="F20" s="13">
        <v>505048175.25999999</v>
      </c>
      <c r="G20" s="13">
        <v>386017993.47000003</v>
      </c>
    </row>
    <row r="21" spans="2:7" x14ac:dyDescent="0.25">
      <c r="B21" t="s">
        <v>112</v>
      </c>
      <c r="C21" s="13">
        <v>286324768.50999999</v>
      </c>
      <c r="D21" s="13"/>
      <c r="E21" s="13">
        <v>201450714.19999999</v>
      </c>
      <c r="F21" s="13">
        <v>84874054.310000002</v>
      </c>
      <c r="G21" s="13">
        <v>65547634.18</v>
      </c>
    </row>
    <row r="22" spans="2:7" x14ac:dyDescent="0.25">
      <c r="B22" t="s">
        <v>113</v>
      </c>
      <c r="C22" s="13">
        <v>176749063.12</v>
      </c>
      <c r="D22" s="13"/>
      <c r="E22" s="13">
        <v>82639000</v>
      </c>
      <c r="F22" s="13">
        <v>94110063.120000005</v>
      </c>
      <c r="G22" s="13">
        <v>66857158.25</v>
      </c>
    </row>
    <row r="23" spans="2:7" x14ac:dyDescent="0.25">
      <c r="B23" t="s">
        <v>114</v>
      </c>
      <c r="C23" s="13">
        <v>84568553.469999999</v>
      </c>
      <c r="D23" s="13"/>
      <c r="E23" s="13">
        <v>45944340.420000002</v>
      </c>
      <c r="F23" s="13">
        <v>38624213.049999997</v>
      </c>
      <c r="G23" s="13">
        <v>31926098.050000001</v>
      </c>
    </row>
    <row r="24" spans="2:7" x14ac:dyDescent="0.25">
      <c r="B24" t="s">
        <v>115</v>
      </c>
      <c r="C24" s="13">
        <v>378751300</v>
      </c>
      <c r="D24" s="13"/>
      <c r="E24" s="13">
        <v>216443839</v>
      </c>
      <c r="F24" s="13">
        <v>162307461</v>
      </c>
      <c r="G24" s="13">
        <v>129203230</v>
      </c>
    </row>
    <row r="25" spans="2:7" x14ac:dyDescent="0.25">
      <c r="B25" t="s">
        <v>116</v>
      </c>
      <c r="C25" s="13">
        <v>231447161.79000002</v>
      </c>
      <c r="D25" s="13"/>
      <c r="E25" s="13">
        <v>158195935.03</v>
      </c>
      <c r="F25" s="13">
        <v>73251226.760000005</v>
      </c>
      <c r="G25" s="13">
        <v>55364405.390000001</v>
      </c>
    </row>
    <row r="26" spans="2:7" x14ac:dyDescent="0.25">
      <c r="B26" t="s">
        <v>117</v>
      </c>
      <c r="C26" s="13">
        <v>320663239</v>
      </c>
      <c r="D26" s="13"/>
      <c r="E26" s="13">
        <v>248246222</v>
      </c>
      <c r="F26" s="13">
        <v>72417017</v>
      </c>
      <c r="G26" s="13">
        <v>52570844</v>
      </c>
    </row>
    <row r="27" spans="2:7" x14ac:dyDescent="0.25">
      <c r="B27" t="s">
        <v>118</v>
      </c>
      <c r="C27" s="13">
        <v>155418698</v>
      </c>
      <c r="D27" s="13"/>
      <c r="E27" s="13">
        <v>90727263.290000007</v>
      </c>
      <c r="F27" s="13">
        <v>64691434.709999993</v>
      </c>
      <c r="G27" s="13">
        <v>52926870.039999999</v>
      </c>
    </row>
    <row r="28" spans="2:7" x14ac:dyDescent="0.25">
      <c r="B28" t="s">
        <v>119</v>
      </c>
      <c r="C28" s="13">
        <v>290755173</v>
      </c>
      <c r="D28" s="13"/>
      <c r="E28" s="13">
        <v>160343800</v>
      </c>
      <c r="F28" s="13">
        <v>130411373</v>
      </c>
      <c r="G28" s="13">
        <v>81892132.969999999</v>
      </c>
    </row>
    <row r="29" spans="2:7" x14ac:dyDescent="0.25">
      <c r="B29" t="s">
        <v>120</v>
      </c>
      <c r="C29" s="13">
        <v>163000105</v>
      </c>
      <c r="D29" s="13"/>
      <c r="E29" s="13">
        <v>110500000</v>
      </c>
      <c r="F29" s="13">
        <v>52500105</v>
      </c>
      <c r="G29" s="13">
        <v>48477688.109999999</v>
      </c>
    </row>
    <row r="30" spans="2:7" x14ac:dyDescent="0.25">
      <c r="B30" t="s">
        <v>121</v>
      </c>
      <c r="C30" s="13">
        <v>171757781</v>
      </c>
      <c r="D30" s="13"/>
      <c r="E30" s="13">
        <v>115705566</v>
      </c>
      <c r="F30" s="13">
        <v>56052215</v>
      </c>
      <c r="G30" s="13">
        <v>43273152</v>
      </c>
    </row>
    <row r="31" spans="2:7" x14ac:dyDescent="0.25">
      <c r="B31" t="s">
        <v>122</v>
      </c>
      <c r="C31" s="13">
        <v>276050280.81999999</v>
      </c>
      <c r="D31" s="13"/>
      <c r="E31" s="13">
        <v>116643659.84</v>
      </c>
      <c r="F31" s="13">
        <v>159406620.97999999</v>
      </c>
      <c r="G31" s="13">
        <v>142545139</v>
      </c>
    </row>
    <row r="32" spans="2:7" x14ac:dyDescent="0.25">
      <c r="B32" t="s">
        <v>123</v>
      </c>
      <c r="C32" s="13">
        <v>120000000</v>
      </c>
      <c r="D32" s="13"/>
      <c r="E32" s="13">
        <v>45779109.700000003</v>
      </c>
      <c r="F32" s="13">
        <v>74220890.299999997</v>
      </c>
      <c r="G32" s="13">
        <v>51954623.209999993</v>
      </c>
    </row>
    <row r="33" spans="2:12" x14ac:dyDescent="0.25">
      <c r="B33" t="s">
        <v>124</v>
      </c>
      <c r="C33" s="13">
        <v>613203071.78999996</v>
      </c>
      <c r="D33" s="13"/>
      <c r="E33" s="13">
        <v>196126938.16999999</v>
      </c>
      <c r="F33" s="13">
        <v>417076133.62</v>
      </c>
      <c r="G33" s="13">
        <v>199167268.40000001</v>
      </c>
    </row>
    <row r="34" spans="2:12" x14ac:dyDescent="0.25">
      <c r="B34" t="s">
        <v>125</v>
      </c>
      <c r="C34" s="13">
        <v>80000000</v>
      </c>
      <c r="D34" s="13"/>
      <c r="E34" s="13">
        <v>49943711</v>
      </c>
      <c r="F34" s="13">
        <v>30056289</v>
      </c>
      <c r="G34" s="13">
        <v>30056289</v>
      </c>
    </row>
    <row r="35" spans="2:12" x14ac:dyDescent="0.25">
      <c r="B35" t="s">
        <v>126</v>
      </c>
      <c r="C35" s="13">
        <v>551190878</v>
      </c>
      <c r="D35" s="13"/>
      <c r="E35" s="13">
        <v>337806709</v>
      </c>
      <c r="F35" s="13">
        <v>213384169</v>
      </c>
      <c r="G35" s="13">
        <v>185179364</v>
      </c>
    </row>
    <row r="36" spans="2:12" x14ac:dyDescent="0.25">
      <c r="B36" t="s">
        <v>127</v>
      </c>
      <c r="C36" s="13">
        <v>196787555.26999998</v>
      </c>
      <c r="D36" s="13"/>
      <c r="E36" s="13">
        <v>87036638.109999999</v>
      </c>
      <c r="F36" s="13">
        <v>109750917.16</v>
      </c>
      <c r="G36" s="13">
        <v>76807697.359999999</v>
      </c>
    </row>
    <row r="37" spans="2:12" x14ac:dyDescent="0.25">
      <c r="B37" t="s">
        <v>128</v>
      </c>
      <c r="C37" s="13">
        <v>114604496</v>
      </c>
      <c r="D37" s="13"/>
      <c r="E37" s="13">
        <v>64495077</v>
      </c>
      <c r="F37" s="13">
        <v>50109419</v>
      </c>
      <c r="G37" s="13">
        <v>42278499.880000003</v>
      </c>
    </row>
    <row r="38" spans="2:12" x14ac:dyDescent="0.25">
      <c r="B38" t="s">
        <v>129</v>
      </c>
      <c r="C38" s="13">
        <v>1425469792.29</v>
      </c>
      <c r="D38" s="13"/>
      <c r="E38" s="13">
        <v>465350160</v>
      </c>
      <c r="F38" s="13">
        <v>960119632.28999996</v>
      </c>
      <c r="G38" s="13">
        <v>704130418.35000002</v>
      </c>
    </row>
    <row r="39" spans="2:12" x14ac:dyDescent="0.25">
      <c r="B39" s="7" t="s">
        <v>77</v>
      </c>
      <c r="C39" s="46">
        <v>9510170746.4099998</v>
      </c>
      <c r="D39" s="46"/>
      <c r="E39" s="46">
        <v>4676568681.9700003</v>
      </c>
      <c r="F39" s="46">
        <v>4833602064.4400005</v>
      </c>
      <c r="G39" s="46">
        <v>3386703437.46</v>
      </c>
    </row>
    <row r="43" spans="2:12" ht="30" x14ac:dyDescent="0.25">
      <c r="B43" s="47" t="s">
        <v>94</v>
      </c>
      <c r="C43" s="47" t="s">
        <v>130</v>
      </c>
      <c r="D43" s="47" t="s">
        <v>132</v>
      </c>
      <c r="E43" s="47" t="s">
        <v>135</v>
      </c>
      <c r="I43" s="47" t="s">
        <v>94</v>
      </c>
      <c r="J43" s="47" t="s">
        <v>130</v>
      </c>
      <c r="K43" s="47" t="s">
        <v>133</v>
      </c>
      <c r="L43" s="47" t="s">
        <v>134</v>
      </c>
    </row>
    <row r="44" spans="2:12" x14ac:dyDescent="0.25">
      <c r="B44" s="44" t="s">
        <v>32</v>
      </c>
      <c r="C44" s="48">
        <v>15363037745</v>
      </c>
      <c r="D44" s="48">
        <v>10397209394</v>
      </c>
      <c r="E44" s="48">
        <v>4965828351</v>
      </c>
      <c r="I44" s="7" t="s">
        <v>131</v>
      </c>
      <c r="J44" s="49">
        <v>9510170746.4099998</v>
      </c>
      <c r="K44" s="49">
        <v>4833602064.4400005</v>
      </c>
      <c r="L44" s="49">
        <v>4676568681.9700003</v>
      </c>
    </row>
    <row r="63" spans="4:11" ht="30" x14ac:dyDescent="0.25">
      <c r="D63" s="47" t="s">
        <v>132</v>
      </c>
      <c r="E63" s="47" t="s">
        <v>133</v>
      </c>
      <c r="J63" s="47" t="s">
        <v>135</v>
      </c>
      <c r="K63" s="47" t="s">
        <v>134</v>
      </c>
    </row>
    <row r="64" spans="4:11" x14ac:dyDescent="0.25">
      <c r="D64" s="48">
        <v>10397209394</v>
      </c>
      <c r="E64" s="49">
        <v>4833602064.4400005</v>
      </c>
      <c r="F64" s="52">
        <f>SUM(D64:E64)</f>
        <v>15230811458.440001</v>
      </c>
      <c r="J64" s="48">
        <v>4965828351</v>
      </c>
      <c r="K64" s="49">
        <v>4676568681.9700003</v>
      </c>
    </row>
    <row r="65" spans="4:5" x14ac:dyDescent="0.25">
      <c r="D65" s="35">
        <v>0.68</v>
      </c>
      <c r="E65" s="35">
        <v>0.32</v>
      </c>
    </row>
    <row r="85" spans="4:11" ht="90" x14ac:dyDescent="0.25">
      <c r="D85" s="47"/>
      <c r="J85" s="47" t="s">
        <v>137</v>
      </c>
      <c r="K85" s="47" t="s">
        <v>136</v>
      </c>
    </row>
    <row r="86" spans="4:11" x14ac:dyDescent="0.25">
      <c r="D86" s="48"/>
      <c r="G86" s="50"/>
      <c r="J86" s="51">
        <v>1446898626.9800005</v>
      </c>
      <c r="K86" s="49">
        <v>3386703437.46</v>
      </c>
    </row>
    <row r="108" spans="10:11" ht="30" x14ac:dyDescent="0.25">
      <c r="J108" s="47" t="s">
        <v>139</v>
      </c>
      <c r="K108" t="s">
        <v>138</v>
      </c>
    </row>
    <row r="109" spans="10:11" x14ac:dyDescent="0.25">
      <c r="J109" s="49">
        <v>3386703437.46</v>
      </c>
      <c r="K109" s="51">
        <v>1083745099.9872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de trabajo</vt:lpstr>
      <vt:lpstr>Resumen gasto OE vs PP 2019</vt:lpstr>
      <vt:lpstr>Graficas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Salazar</dc:creator>
  <cp:lastModifiedBy>Gilberto Salazar</cp:lastModifiedBy>
  <dcterms:created xsi:type="dcterms:W3CDTF">2019-06-12T23:24:48Z</dcterms:created>
  <dcterms:modified xsi:type="dcterms:W3CDTF">2019-06-15T17:38:32Z</dcterms:modified>
</cp:coreProperties>
</file>